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pashabankge-my.sharepoint.com/personal/m_begiashvili_pashabank_ge/Documents/Desktop/"/>
    </mc:Choice>
  </mc:AlternateContent>
  <xr:revisionPtr revIDLastSave="9" documentId="13_ncr:1_{89393BA6-4CC8-4B25-A781-A75F2BE8BCA7}" xr6:coauthVersionLast="47" xr6:coauthVersionMax="47" xr10:uidLastSave="{E2CB0D8F-E043-4C5A-B090-F56D08F5C5E6}"/>
  <bookViews>
    <workbookView xWindow="1740" yWindow="1740" windowWidth="17280" windowHeight="8880" tabRatio="876" activeTab="4" xr2:uid="{00000000-000D-0000-FFFF-FFFF00000000}"/>
  </bookViews>
  <sheets>
    <sheet name="Note" sheetId="7" r:id="rId1"/>
    <sheet name="1. Governance" sheetId="2" r:id="rId2"/>
    <sheet name="2. Strategy" sheetId="14" r:id="rId3"/>
    <sheet name="3. Risk Management" sheetId="15" r:id="rId4"/>
    <sheet name="4.a Metrics&amp;Targets-KPIs" sheetId="6" r:id="rId5"/>
    <sheet name="4.b Metrics&amp;Targets-Trans.Risk" sheetId="8" r:id="rId6"/>
    <sheet name="4.c Metrics&amp;Targets-Phys.Risk" sheetId="17" r:id="rId7"/>
    <sheet name="Scores" sheetId="1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4" i="6" l="1"/>
  <c r="G155" i="6" l="1"/>
  <c r="G153" i="6"/>
  <c r="G140" i="6"/>
  <c r="H175" i="6" l="1"/>
  <c r="G135" i="6" l="1"/>
  <c r="G130" i="6"/>
  <c r="G128" i="6"/>
  <c r="G124" i="6"/>
  <c r="G109" i="6"/>
  <c r="G104" i="6"/>
  <c r="G99" i="6"/>
  <c r="G84" i="6"/>
  <c r="G79" i="6"/>
  <c r="G35" i="6"/>
  <c r="G22" i="6"/>
  <c r="X11" i="17" l="1"/>
  <c r="G62" i="8" l="1"/>
  <c r="X14" i="17" l="1"/>
  <c r="X12" i="17" l="1"/>
  <c r="X13" i="17"/>
  <c r="X15" i="17"/>
  <c r="X16" i="17"/>
  <c r="X17" i="17"/>
  <c r="X18" i="17"/>
  <c r="X19" i="17"/>
  <c r="X20" i="17"/>
  <c r="X21" i="17"/>
  <c r="X22" i="17"/>
  <c r="X23" i="17"/>
  <c r="X24" i="17"/>
  <c r="X25" i="17"/>
  <c r="X26" i="17"/>
  <c r="X27" i="17"/>
  <c r="X28" i="17"/>
  <c r="X29" i="17"/>
  <c r="X30" i="17"/>
  <c r="X31" i="17"/>
  <c r="X32" i="17"/>
  <c r="X33" i="17"/>
  <c r="X34" i="17"/>
  <c r="X35" i="17"/>
  <c r="X36" i="17"/>
  <c r="X37" i="17"/>
  <c r="X38" i="17"/>
  <c r="X39" i="17"/>
  <c r="X40" i="17"/>
  <c r="X41" i="17"/>
  <c r="X42" i="17"/>
  <c r="X43" i="17"/>
  <c r="X44" i="17"/>
  <c r="X45" i="17"/>
  <c r="X46" i="17"/>
  <c r="X47" i="17"/>
  <c r="X48" i="17"/>
  <c r="X49" i="17"/>
  <c r="X50" i="17"/>
  <c r="X51" i="17"/>
  <c r="X52" i="17"/>
  <c r="X53" i="17"/>
  <c r="X54" i="17"/>
  <c r="X55" i="17"/>
  <c r="X56" i="17"/>
  <c r="X57" i="17"/>
  <c r="X58" i="17"/>
  <c r="X59" i="17"/>
  <c r="X60" i="17"/>
  <c r="X61" i="17"/>
  <c r="X62" i="17"/>
  <c r="X63" i="17"/>
  <c r="X64" i="17"/>
  <c r="X65" i="17"/>
  <c r="X66" i="17"/>
  <c r="X67" i="17"/>
  <c r="X68" i="17"/>
  <c r="X69" i="17"/>
  <c r="X70" i="17"/>
  <c r="X71" i="17"/>
  <c r="X72" i="17"/>
  <c r="X73" i="17"/>
  <c r="X74" i="17"/>
  <c r="X75" i="17"/>
  <c r="X76" i="17"/>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10" i="8"/>
</calcChain>
</file>

<file path=xl/sharedStrings.xml><?xml version="1.0" encoding="utf-8"?>
<sst xmlns="http://schemas.openxmlformats.org/spreadsheetml/2006/main" count="1232" uniqueCount="949">
  <si>
    <t>Question</t>
  </si>
  <si>
    <t xml:space="preserve"> &lt;= 5 years</t>
  </si>
  <si>
    <t>&gt; 5 year &lt;= 10 years</t>
  </si>
  <si>
    <t>&gt; 10 year &lt;= 20 years</t>
  </si>
  <si>
    <t>&gt; 20 years</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</si>
  <si>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</si>
  <si>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</si>
  <si>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</si>
  <si>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</si>
  <si>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</si>
  <si>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</si>
  <si>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</si>
  <si>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</si>
  <si>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</si>
  <si>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</si>
  <si>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</si>
  <si>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</si>
  <si>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</si>
  <si>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</si>
  <si>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</si>
  <si>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</si>
  <si>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</si>
  <si>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</si>
  <si>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</si>
  <si>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</si>
  <si>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</si>
  <si>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</si>
  <si>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</si>
  <si>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</si>
  <si>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</si>
  <si>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</si>
  <si>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</si>
  <si>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</si>
  <si>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</si>
  <si>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</si>
  <si>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</si>
  <si>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</si>
  <si>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</si>
  <si>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E - Water supply; sewerage, waste management and remediation activities</t>
  </si>
  <si>
    <t>F - Construction</t>
  </si>
  <si>
    <t>F.41 - Construction of buildings</t>
  </si>
  <si>
    <t>F.42 - Civil engineering</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</si>
  <si>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</si>
  <si>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</si>
  <si>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</si>
  <si>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</si>
  <si>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</si>
  <si>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</si>
  <si>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</si>
  <si>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</si>
  <si>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</si>
  <si>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K - Financial and insurance activities</t>
  </si>
  <si>
    <t>Exposures to other sectors (NACE codes J, M - U)</t>
  </si>
  <si>
    <t>TOTAL</t>
  </si>
  <si>
    <t>KPI</t>
  </si>
  <si>
    <t>Unit of measure</t>
  </si>
  <si>
    <t>Answer</t>
  </si>
  <si>
    <t>Comment</t>
  </si>
  <si>
    <t>Environmental</t>
  </si>
  <si>
    <t>Share of green loans in the total loans issued during the reporting year</t>
  </si>
  <si>
    <t>%</t>
  </si>
  <si>
    <t xml:space="preserve">% </t>
  </si>
  <si>
    <t>Share of green investment securities in total amount of investment securities as of end of reporting year</t>
  </si>
  <si>
    <t>Share of green debt securities in the total debt securities issued during the reporting year</t>
  </si>
  <si>
    <t>Yes/No</t>
  </si>
  <si>
    <t>&lt;20</t>
  </si>
  <si>
    <t>20-30</t>
  </si>
  <si>
    <t>30-40</t>
  </si>
  <si>
    <t>40-50</t>
  </si>
  <si>
    <t>&gt;50</t>
  </si>
  <si>
    <t>GEL</t>
  </si>
  <si>
    <t>Employee turnover rate</t>
  </si>
  <si>
    <t>Days</t>
  </si>
  <si>
    <t>Governance</t>
  </si>
  <si>
    <t>USD</t>
  </si>
  <si>
    <t>EUR</t>
  </si>
  <si>
    <t>Share of social loans in the total loans issued during the reporting year</t>
  </si>
  <si>
    <t>Green Loan Target</t>
  </si>
  <si>
    <t>Name of the Reporting Entity:</t>
  </si>
  <si>
    <t>Date:</t>
  </si>
  <si>
    <t>Financed Emissions Intensity (Scope 3, Category 15)</t>
  </si>
  <si>
    <t>Energy Use &amp; Efficiency</t>
  </si>
  <si>
    <t>Labor Rights</t>
  </si>
  <si>
    <t>Customer Satisfaction and Loyalty</t>
  </si>
  <si>
    <t>Emissions</t>
  </si>
  <si>
    <t>Water Management</t>
  </si>
  <si>
    <t>Waste Management</t>
  </si>
  <si>
    <t>E.1</t>
  </si>
  <si>
    <t>E.22</t>
  </si>
  <si>
    <t>E.2</t>
  </si>
  <si>
    <t>E.3</t>
  </si>
  <si>
    <t>E.4</t>
  </si>
  <si>
    <t>E.5</t>
  </si>
  <si>
    <t>E.6</t>
  </si>
  <si>
    <t>E.7</t>
  </si>
  <si>
    <t>E.8</t>
  </si>
  <si>
    <t>E.9</t>
  </si>
  <si>
    <t>E.10</t>
  </si>
  <si>
    <t>E.11</t>
  </si>
  <si>
    <t>E.12</t>
  </si>
  <si>
    <t>E.13</t>
  </si>
  <si>
    <t>E.14</t>
  </si>
  <si>
    <t>E.15</t>
  </si>
  <si>
    <t>E.16</t>
  </si>
  <si>
    <t>E.17</t>
  </si>
  <si>
    <t>E.18</t>
  </si>
  <si>
    <t>E.19</t>
  </si>
  <si>
    <t>E.20</t>
  </si>
  <si>
    <t>E.21</t>
  </si>
  <si>
    <t>E.23</t>
  </si>
  <si>
    <t>E.24</t>
  </si>
  <si>
    <t>E.25</t>
  </si>
  <si>
    <t>E.26</t>
  </si>
  <si>
    <t>E.27</t>
  </si>
  <si>
    <t>E.28</t>
  </si>
  <si>
    <t>E.29</t>
  </si>
  <si>
    <t>E.30</t>
  </si>
  <si>
    <t>E.31</t>
  </si>
  <si>
    <t>E.32</t>
  </si>
  <si>
    <t>E.33</t>
  </si>
  <si>
    <t>E.34</t>
  </si>
  <si>
    <t>E.35</t>
  </si>
  <si>
    <t>E.36</t>
  </si>
  <si>
    <t>E.37</t>
  </si>
  <si>
    <t>E.38</t>
  </si>
  <si>
    <t>E.39</t>
  </si>
  <si>
    <t>Category</t>
  </si>
  <si>
    <t>#</t>
  </si>
  <si>
    <t>Green Asset Ratio</t>
  </si>
  <si>
    <t>Other currency</t>
  </si>
  <si>
    <t>Gross financed emissions (Scope 3, Category 15)</t>
  </si>
  <si>
    <t>E.40</t>
  </si>
  <si>
    <t>E.41</t>
  </si>
  <si>
    <t>E.42</t>
  </si>
  <si>
    <t>E.43</t>
  </si>
  <si>
    <t>E.44</t>
  </si>
  <si>
    <t>E.45</t>
  </si>
  <si>
    <t>E.46</t>
  </si>
  <si>
    <t>E.47</t>
  </si>
  <si>
    <t>E.48</t>
  </si>
  <si>
    <t>E.49</t>
  </si>
  <si>
    <t>E.50</t>
  </si>
  <si>
    <t>E.51</t>
  </si>
  <si>
    <t>Cubic meters (m³)</t>
  </si>
  <si>
    <t>S.1</t>
  </si>
  <si>
    <t>S.2</t>
  </si>
  <si>
    <t>Social</t>
  </si>
  <si>
    <t>S.3</t>
  </si>
  <si>
    <t>S.4</t>
  </si>
  <si>
    <t>S.5</t>
  </si>
  <si>
    <t>S.6</t>
  </si>
  <si>
    <t>S.7</t>
  </si>
  <si>
    <t>G.1</t>
  </si>
  <si>
    <t>G.2</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</si>
  <si>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</si>
  <si>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</si>
  <si>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</si>
  <si>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</si>
  <si>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</si>
  <si>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</si>
  <si>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</si>
  <si>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</si>
  <si>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</si>
  <si>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</si>
  <si>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</si>
  <si>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</si>
  <si>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</si>
  <si>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</si>
  <si>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</si>
  <si>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</si>
  <si>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</si>
  <si>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</si>
  <si>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</si>
  <si>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</si>
  <si>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</si>
  <si>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</si>
  <si>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</si>
  <si>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</si>
  <si>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</si>
  <si>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</si>
  <si>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Green Financial Products</t>
  </si>
  <si>
    <t>Total Waste Generated</t>
  </si>
  <si>
    <t>Kilograms (kg)</t>
  </si>
  <si>
    <t>Waste Intensity</t>
  </si>
  <si>
    <t>kg per FTE</t>
  </si>
  <si>
    <t>E-Waste Collected</t>
  </si>
  <si>
    <t>E.52</t>
  </si>
  <si>
    <t>E.53</t>
  </si>
  <si>
    <t>S.34</t>
  </si>
  <si>
    <t>S.35</t>
  </si>
  <si>
    <t>S.36</t>
  </si>
  <si>
    <t>S.37</t>
  </si>
  <si>
    <t>S.38</t>
  </si>
  <si>
    <t>S.39</t>
  </si>
  <si>
    <t>S.40</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</si>
  <si>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</si>
  <si>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</si>
  <si>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</si>
  <si>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</si>
  <si>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</si>
  <si>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</si>
  <si>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</si>
  <si>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</si>
  <si>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</si>
  <si>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</si>
  <si>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</si>
  <si>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</si>
  <si>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</si>
  <si>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</si>
  <si>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</si>
  <si>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</si>
  <si>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</si>
  <si>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</si>
  <si>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</si>
  <si>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</si>
  <si>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</si>
  <si>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</si>
  <si>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</si>
  <si>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</si>
  <si>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</si>
  <si>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</si>
  <si>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</si>
  <si>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</si>
  <si>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</si>
  <si>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</si>
  <si>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</si>
  <si>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</si>
  <si>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</si>
  <si>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</si>
  <si>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Ethics &amp; Compliance</t>
  </si>
  <si>
    <t>Risk Management &amp; Controls</t>
  </si>
  <si>
    <t>Cybersecurity policy</t>
  </si>
  <si>
    <t>Sustainability Commitments</t>
  </si>
  <si>
    <t>G.3</t>
  </si>
  <si>
    <t>G.4</t>
  </si>
  <si>
    <t>G.5</t>
  </si>
  <si>
    <t>G.6</t>
  </si>
  <si>
    <t>G.8</t>
  </si>
  <si>
    <t>G.9</t>
  </si>
  <si>
    <t>G.10</t>
  </si>
  <si>
    <t>G.11</t>
  </si>
  <si>
    <t>G.12</t>
  </si>
  <si>
    <t>G.13</t>
  </si>
  <si>
    <t>G.14</t>
  </si>
  <si>
    <t>G.15</t>
  </si>
  <si>
    <t>G.16</t>
  </si>
  <si>
    <t>G.17</t>
  </si>
  <si>
    <t>G.18</t>
  </si>
  <si>
    <t>G.19</t>
  </si>
  <si>
    <t>G.20</t>
  </si>
  <si>
    <t>G.21</t>
  </si>
  <si>
    <t>G.22</t>
  </si>
  <si>
    <t>G.23</t>
  </si>
  <si>
    <t>G.24</t>
  </si>
  <si>
    <t>Nature-related governance preparedness</t>
  </si>
  <si>
    <t>Annual / Biannual / Quarterly</t>
  </si>
  <si>
    <t>-</t>
  </si>
  <si>
    <t>Risk Management and Other Environmental Indicators</t>
  </si>
  <si>
    <t xml:space="preserve">Disclosure on Governance </t>
  </si>
  <si>
    <t xml:space="preserve">Disclosure on Strategy </t>
  </si>
  <si>
    <t xml:space="preserve">Disclosure on Risk Management </t>
  </si>
  <si>
    <t>G.7</t>
  </si>
  <si>
    <t>ESG Reporting and Disclosure Template Version 2.0</t>
  </si>
  <si>
    <t>Remuneration Policy</t>
  </si>
  <si>
    <t>Scenario Analysis and Resilience</t>
  </si>
  <si>
    <t>Financial Impact Consideration</t>
  </si>
  <si>
    <t>Counterparty Engagement</t>
  </si>
  <si>
    <t>0 - Not in Place</t>
  </si>
  <si>
    <t>2 - Implemented</t>
  </si>
  <si>
    <t>3 - Advanced</t>
  </si>
  <si>
    <t>Supervisory Board Oversight</t>
  </si>
  <si>
    <t>1 - Partially Implemented</t>
  </si>
  <si>
    <t>Share of green debt securities in the total debt securities outstanding as of end of reporting year (stock)</t>
  </si>
  <si>
    <t>Green NPL Ratio</t>
  </si>
  <si>
    <t>Metric tons of CO2 equivalent (tCO2eq)</t>
  </si>
  <si>
    <t>tCO2eq</t>
  </si>
  <si>
    <t>tCO2eq/₾Mln.</t>
  </si>
  <si>
    <t>Operational Carbon Intensity (Scope 1 &amp; Scope 2)</t>
  </si>
  <si>
    <t>Carbon Footprint</t>
  </si>
  <si>
    <t xml:space="preserve">Energy Consumption Intensity (ECI) </t>
  </si>
  <si>
    <t>E.54</t>
  </si>
  <si>
    <t>E.55</t>
  </si>
  <si>
    <t>E.56</t>
  </si>
  <si>
    <t>E.57</t>
  </si>
  <si>
    <t xml:space="preserve">Total Energy Consumption </t>
  </si>
  <si>
    <t>Energy Efficiency Improvement</t>
  </si>
  <si>
    <t xml:space="preserve">Year-over-year reductions in energy consumption:
EE = (PreviousEnergyPerFTE - CurrentEnergyPerFTE) / PreviousEnergyPerFTE * 100
In the comment section, describe key energy-saving initiatives, technology investments, and efficiency measures (e.g., smart systems). </t>
  </si>
  <si>
    <t>Renewable Energy Share (RES)</t>
  </si>
  <si>
    <t>Water Recycling Rate</t>
  </si>
  <si>
    <t xml:space="preserve"> m³ per FTE</t>
  </si>
  <si>
    <t>kWh per FTE</t>
  </si>
  <si>
    <t xml:space="preserve">Water Efficiency </t>
  </si>
  <si>
    <t>Description &amp; Guidance</t>
  </si>
  <si>
    <t>Paper Use</t>
  </si>
  <si>
    <t>kg</t>
  </si>
  <si>
    <t>Operational Waste Management Initiatives</t>
  </si>
  <si>
    <t>Paper use efficiency measured per full-time employee (FTE):
PI = Total Paper Use / Number of FTEs.
In the comment section, explain trends and paper reduction initiatives.</t>
  </si>
  <si>
    <t>Environmentally Friendly Initiatives</t>
  </si>
  <si>
    <t>E.58</t>
  </si>
  <si>
    <t>E.59</t>
  </si>
  <si>
    <t>Financed Emissions Coverage</t>
  </si>
  <si>
    <t>E.60</t>
  </si>
  <si>
    <t>Social NPL Ratio</t>
  </si>
  <si>
    <t>Share of  social/sustainable/ sustainability-linked investment securities in total amount of investment securities as of end of reporting year</t>
  </si>
  <si>
    <t>Share of  social/sustainable/ sustainability-linked debt securities in the total debt securities issued during the reporting year</t>
  </si>
  <si>
    <t>Share of loans to women entrepreneur in the total loans issued during the reporting year</t>
  </si>
  <si>
    <t>Percentage of female employees in the total workforce as of the end of the reporting year.</t>
  </si>
  <si>
    <t>Female Employees</t>
  </si>
  <si>
    <t>Women in Top Management</t>
  </si>
  <si>
    <t>Women in Middle Management</t>
  </si>
  <si>
    <t>Employees with Disabilities</t>
  </si>
  <si>
    <t>Gender Pay Gap</t>
  </si>
  <si>
    <r>
      <t>Number</t>
    </r>
    <r>
      <rPr>
        <b/>
        <sz val="10"/>
        <color theme="1" tint="0.249977111117893"/>
        <rFont val="Segoe UI"/>
        <family val="2"/>
      </rPr>
      <t xml:space="preserve"> </t>
    </r>
    <r>
      <rPr>
        <sz val="10"/>
        <color theme="1" tint="0.249977111117893"/>
        <rFont val="Segoe UI"/>
        <family val="2"/>
      </rPr>
      <t>of employees per age group</t>
    </r>
  </si>
  <si>
    <t>Employee Development, Satisfaction and Retention</t>
  </si>
  <si>
    <t>Hours</t>
  </si>
  <si>
    <t>Number</t>
  </si>
  <si>
    <t>Training Coverage</t>
  </si>
  <si>
    <t>Average Training Hours</t>
  </si>
  <si>
    <t>Training Investment per Employee</t>
  </si>
  <si>
    <t>Parental leave uptake</t>
  </si>
  <si>
    <t>Parental leave duration</t>
  </si>
  <si>
    <t>Child and forced labor policy</t>
  </si>
  <si>
    <t>Compliance with labor standards</t>
  </si>
  <si>
    <t>Internal promotion rate</t>
  </si>
  <si>
    <t>Years</t>
  </si>
  <si>
    <t>Flexible Work Arrangements</t>
  </si>
  <si>
    <t xml:space="preserve">Occupational Health and Safety Policy </t>
  </si>
  <si>
    <t>Training on Labor Rights / Human Rights</t>
  </si>
  <si>
    <t xml:space="preserve">Indicate whether labor rights and human rights are part of employee training. </t>
  </si>
  <si>
    <t>Grievance Mechanism – Labor Practices</t>
  </si>
  <si>
    <t>Number of Grievances Related to Labor Practices</t>
  </si>
  <si>
    <t xml:space="preserve">Customer satisfaction survey </t>
  </si>
  <si>
    <t>Customer Privacy Complaints</t>
  </si>
  <si>
    <t>Customer Retention Rate</t>
  </si>
  <si>
    <t>Customer Complaint Rate</t>
  </si>
  <si>
    <t>Accessibility for persons with disabilities</t>
  </si>
  <si>
    <t>Digital Service Usage Rate</t>
  </si>
  <si>
    <t>Share of total customers using digital channels (e.g., mobile banking, online banking).</t>
  </si>
  <si>
    <t>S.76</t>
  </si>
  <si>
    <t>Stakeholder engagement activities</t>
  </si>
  <si>
    <t>Community investment</t>
  </si>
  <si>
    <t>Financial literacy initiatives</t>
  </si>
  <si>
    <t>Financial inclusion initiatives</t>
  </si>
  <si>
    <t>Access to financial services in underserved areas</t>
  </si>
  <si>
    <t>S.77</t>
  </si>
  <si>
    <t>S.78</t>
  </si>
  <si>
    <t>S.79</t>
  </si>
  <si>
    <t>S.80</t>
  </si>
  <si>
    <t>S.81</t>
  </si>
  <si>
    <t>S.82</t>
  </si>
  <si>
    <t>Participation in community development initiatives</t>
  </si>
  <si>
    <t>Employee satisfaction survey</t>
  </si>
  <si>
    <t>Disability-Inclusive Hiring Program</t>
  </si>
  <si>
    <t>Individuals Reached via Financial Inclusion Initiatives</t>
  </si>
  <si>
    <t>Inclusion of ESG in Employee Training</t>
  </si>
  <si>
    <t>Indicate whether ESG or sustainability topics are integrated into employee training programs (e.g., onboarding, annual refresher). In the comment section, describe the content, target audience (e.g., all staff, leadership), and frequency.</t>
  </si>
  <si>
    <t>S.83</t>
  </si>
  <si>
    <t>S.84</t>
  </si>
  <si>
    <t>S.85</t>
  </si>
  <si>
    <t>Percentage of women on the Supervisory Board at the end of the reporting year.</t>
  </si>
  <si>
    <t>ESG oversight at board level</t>
  </si>
  <si>
    <t>ESG expertise on the board</t>
  </si>
  <si>
    <t>Diversity policy for governance bodies</t>
  </si>
  <si>
    <t>ESG strategy approval by board</t>
  </si>
  <si>
    <t>ESG reporting frequency to the board</t>
  </si>
  <si>
    <t>Designated ESG officer or unit</t>
  </si>
  <si>
    <t>Indicate whether ESG responsibilities are formally assigned to a dedicated officer or unit. If "Yes", provide the title, role, and reporting line in the comment section.</t>
  </si>
  <si>
    <t>ESG responsibility at management level</t>
  </si>
  <si>
    <t>ESG Training for Board/Senior Management</t>
  </si>
  <si>
    <t>ESG-linked Executive Remuneration</t>
  </si>
  <si>
    <t>Indicate whether executive compensation includes ESG-related performance indicators or targets.</t>
  </si>
  <si>
    <t>Fines for anti-competitive behavior, anti-trust, and monopoly practices</t>
  </si>
  <si>
    <t>ESG-related fines or sanctions</t>
  </si>
  <si>
    <t>ESG rating performance</t>
  </si>
  <si>
    <t>Business Continuity Plans (BCPs)</t>
  </si>
  <si>
    <t>ESG Risk Management Policy</t>
  </si>
  <si>
    <t>ESG Risk Integration</t>
  </si>
  <si>
    <t>Board consultation with stakeholders on ESG</t>
  </si>
  <si>
    <t>ESG governance disclosure</t>
  </si>
  <si>
    <t>Commitment to SDGs and/or Net Zero Alignment</t>
  </si>
  <si>
    <t>Signatory to international initiatives</t>
  </si>
  <si>
    <t>Progress reporting on SDGs and climate goals</t>
  </si>
  <si>
    <t xml:space="preserve">Code of conduct </t>
  </si>
  <si>
    <t>G.25</t>
  </si>
  <si>
    <t>G.26</t>
  </si>
  <si>
    <t>G.27</t>
  </si>
  <si>
    <t>G.28</t>
  </si>
  <si>
    <t>G.29</t>
  </si>
  <si>
    <t xml:space="preserve">Cybersecurity audit </t>
  </si>
  <si>
    <t>Exclusion list screening</t>
  </si>
  <si>
    <t>Climate Transition Plan</t>
  </si>
  <si>
    <t>E.61</t>
  </si>
  <si>
    <t>E.62</t>
  </si>
  <si>
    <t>E.63</t>
  </si>
  <si>
    <t>Digitalization Initiatives to Reduce Waste</t>
  </si>
  <si>
    <t>Indicate whether digital services (e.g., e-statements, e-contracts, paperless onboarding) are implemented to reduce paper and operational waste.</t>
  </si>
  <si>
    <t>E.64</t>
  </si>
  <si>
    <t>A.02 - Forestry and logging</t>
  </si>
  <si>
    <t>A.03 - Fishing and aquaculture</t>
  </si>
  <si>
    <t>A.01 - Crop and animal production, hunting and related service activities</t>
  </si>
  <si>
    <t>Sector/Subsector Name</t>
  </si>
  <si>
    <t>4.b.1</t>
  </si>
  <si>
    <t>4.b.2</t>
  </si>
  <si>
    <t>4.b.3</t>
  </si>
  <si>
    <t>4.b.4</t>
  </si>
  <si>
    <t>4.b.5</t>
  </si>
  <si>
    <t>4.b.6</t>
  </si>
  <si>
    <t>4.b.7</t>
  </si>
  <si>
    <t>4.b.8</t>
  </si>
  <si>
    <t>4.b.9</t>
  </si>
  <si>
    <t>4.b.10</t>
  </si>
  <si>
    <t>4.b.11</t>
  </si>
  <si>
    <t>4.b.12</t>
  </si>
  <si>
    <t>4.b.13</t>
  </si>
  <si>
    <t>4.b.14</t>
  </si>
  <si>
    <t>4.b.15</t>
  </si>
  <si>
    <t>4.b.16</t>
  </si>
  <si>
    <t>4.b.17</t>
  </si>
  <si>
    <t>4.b.18</t>
  </si>
  <si>
    <t>4.b.19</t>
  </si>
  <si>
    <t>4.b.20</t>
  </si>
  <si>
    <t>4.b.21</t>
  </si>
  <si>
    <t>4.b.22</t>
  </si>
  <si>
    <t>4.b.23</t>
  </si>
  <si>
    <t>4.b.24</t>
  </si>
  <si>
    <t>4.b.25</t>
  </si>
  <si>
    <t>4.b.26</t>
  </si>
  <si>
    <t>4.b.27</t>
  </si>
  <si>
    <t>4.b.28</t>
  </si>
  <si>
    <t>4.b.29</t>
  </si>
  <si>
    <t>4.b.30</t>
  </si>
  <si>
    <t>4.b.31</t>
  </si>
  <si>
    <t>4.b.32</t>
  </si>
  <si>
    <t>4.b.33</t>
  </si>
  <si>
    <t>4.b.34</t>
  </si>
  <si>
    <t>4.b.35</t>
  </si>
  <si>
    <t>4.b.36</t>
  </si>
  <si>
    <t>4.b.37</t>
  </si>
  <si>
    <t>4.b.38</t>
  </si>
  <si>
    <t>4.b.39</t>
  </si>
  <si>
    <t>4.b.40</t>
  </si>
  <si>
    <t>4.b.41</t>
  </si>
  <si>
    <t>4.b.42</t>
  </si>
  <si>
    <t>4.b.43</t>
  </si>
  <si>
    <t>4.b.44</t>
  </si>
  <si>
    <t>4.b.45</t>
  </si>
  <si>
    <t>4.b.46</t>
  </si>
  <si>
    <t>4.b.47</t>
  </si>
  <si>
    <t>4.b.48</t>
  </si>
  <si>
    <t>4.b.49</t>
  </si>
  <si>
    <t>4.b.50</t>
  </si>
  <si>
    <t>4.b.51</t>
  </si>
  <si>
    <t>4.b.52</t>
  </si>
  <si>
    <t>4.b.53</t>
  </si>
  <si>
    <t>4.c.1</t>
  </si>
  <si>
    <t>4.c.2</t>
  </si>
  <si>
    <t>4.c.3</t>
  </si>
  <si>
    <t>4.c.4</t>
  </si>
  <si>
    <t>4.c.5</t>
  </si>
  <si>
    <t>4.c.6</t>
  </si>
  <si>
    <t>4.c.7</t>
  </si>
  <si>
    <t>4.c.8</t>
  </si>
  <si>
    <t>4.c.9</t>
  </si>
  <si>
    <t>4.c.10</t>
  </si>
  <si>
    <t>4.c.11</t>
  </si>
  <si>
    <t>4.c.12</t>
  </si>
  <si>
    <t>4.c.13</t>
  </si>
  <si>
    <t>4.c.14</t>
  </si>
  <si>
    <t>4.c.15</t>
  </si>
  <si>
    <t>4.c.16</t>
  </si>
  <si>
    <t>4.c.17</t>
  </si>
  <si>
    <t>4.c.18</t>
  </si>
  <si>
    <t>4.c.19</t>
  </si>
  <si>
    <t>4.c.20</t>
  </si>
  <si>
    <t>4.c.21</t>
  </si>
  <si>
    <t>4.c.22</t>
  </si>
  <si>
    <t>4.c.23</t>
  </si>
  <si>
    <t>4.c.24</t>
  </si>
  <si>
    <t>4.c.25</t>
  </si>
  <si>
    <t>4.c.26</t>
  </si>
  <si>
    <t>4.c.27</t>
  </si>
  <si>
    <t>4.c.28</t>
  </si>
  <si>
    <t>4.c.29</t>
  </si>
  <si>
    <t>4.c.30</t>
  </si>
  <si>
    <t>4.c.31</t>
  </si>
  <si>
    <t>4.c.32</t>
  </si>
  <si>
    <t>4.c.33</t>
  </si>
  <si>
    <t>4.c.34</t>
  </si>
  <si>
    <t>4.c.35</t>
  </si>
  <si>
    <t>4.c.36</t>
  </si>
  <si>
    <t>4.c.37</t>
  </si>
  <si>
    <t>4.c.38</t>
  </si>
  <si>
    <t>4.c.39</t>
  </si>
  <si>
    <t>4.c.40</t>
  </si>
  <si>
    <t>4.c.41</t>
  </si>
  <si>
    <t>4.c.42</t>
  </si>
  <si>
    <t>4.c.43</t>
  </si>
  <si>
    <t>4.c.44</t>
  </si>
  <si>
    <t>4.c.45</t>
  </si>
  <si>
    <t>4.c.46</t>
  </si>
  <si>
    <t>4.c.47</t>
  </si>
  <si>
    <t>4.c.48</t>
  </si>
  <si>
    <t>4.c.49</t>
  </si>
  <si>
    <t>4.c.50</t>
  </si>
  <si>
    <t>4.c.51</t>
  </si>
  <si>
    <t>4.c.52</t>
  </si>
  <si>
    <t>4.c.53</t>
  </si>
  <si>
    <t>4.c.54</t>
  </si>
  <si>
    <t>4.c.55</t>
  </si>
  <si>
    <t>4.c.56</t>
  </si>
  <si>
    <t>4.c.57</t>
  </si>
  <si>
    <t>4.c.58</t>
  </si>
  <si>
    <t>4.c.59</t>
  </si>
  <si>
    <t>4.c.60</t>
  </si>
  <si>
    <t>Region</t>
  </si>
  <si>
    <t>Municipality</t>
  </si>
  <si>
    <t>Adjara</t>
  </si>
  <si>
    <t>Batumi</t>
  </si>
  <si>
    <t>Keda</t>
  </si>
  <si>
    <t>Kobuleti</t>
  </si>
  <si>
    <t>Khelvachauri</t>
  </si>
  <si>
    <t>Khulo</t>
  </si>
  <si>
    <t>Shuakhevi</t>
  </si>
  <si>
    <t>Guria</t>
  </si>
  <si>
    <t>Chokhatauri</t>
  </si>
  <si>
    <t>Lanchkhuti</t>
  </si>
  <si>
    <t>Ozurgeti</t>
  </si>
  <si>
    <t>Imereti</t>
  </si>
  <si>
    <t>Baghdati</t>
  </si>
  <si>
    <t>Chiatura</t>
  </si>
  <si>
    <t>Khoni</t>
  </si>
  <si>
    <t>Kharagauli</t>
  </si>
  <si>
    <t>Kutaisi</t>
  </si>
  <si>
    <t>Sachkhere</t>
  </si>
  <si>
    <t>Samtredia</t>
  </si>
  <si>
    <t>Terjola</t>
  </si>
  <si>
    <t>Tkibuli</t>
  </si>
  <si>
    <t>Tsqaltubo</t>
  </si>
  <si>
    <t>Vani</t>
  </si>
  <si>
    <t>Zestaponi</t>
  </si>
  <si>
    <t>Kakheti</t>
  </si>
  <si>
    <t>Akhmeta</t>
  </si>
  <si>
    <t>Dedoplistskaro</t>
  </si>
  <si>
    <t>Gurjaani</t>
  </si>
  <si>
    <t>Kvareli</t>
  </si>
  <si>
    <t>Lagodekhi</t>
  </si>
  <si>
    <t>Sagarejo</t>
  </si>
  <si>
    <t>Sighnaghi</t>
  </si>
  <si>
    <t>Telavi</t>
  </si>
  <si>
    <t>Kvemo Kartli</t>
  </si>
  <si>
    <t>Bolnisi</t>
  </si>
  <si>
    <t>Dmanisi</t>
  </si>
  <si>
    <t>Gardabani</t>
  </si>
  <si>
    <t>Marneuli</t>
  </si>
  <si>
    <t>Rustavi</t>
  </si>
  <si>
    <t>Tsalka</t>
  </si>
  <si>
    <t>Tetritsqaro</t>
  </si>
  <si>
    <t>Mtskheta-Mtianeti</t>
  </si>
  <si>
    <t>Akhalgori</t>
  </si>
  <si>
    <t>Dusheti</t>
  </si>
  <si>
    <t>Kazbegi</t>
  </si>
  <si>
    <t>Mtskheta</t>
  </si>
  <si>
    <t>Tianeti</t>
  </si>
  <si>
    <t>Racha-Lechkhumi and Kvemo Svaneti</t>
  </si>
  <si>
    <t>Ambrolauri</t>
  </si>
  <si>
    <t>Lentekhi</t>
  </si>
  <si>
    <t>Oni</t>
  </si>
  <si>
    <t>Tsageri</t>
  </si>
  <si>
    <t>Samegrelo-Zemo Svaneti</t>
  </si>
  <si>
    <t>Abasha</t>
  </si>
  <si>
    <t>Chkhorotsku</t>
  </si>
  <si>
    <t>Khobi</t>
  </si>
  <si>
    <t>Martvili</t>
  </si>
  <si>
    <t>Mestia</t>
  </si>
  <si>
    <t>Poti</t>
  </si>
  <si>
    <t>Senaki</t>
  </si>
  <si>
    <t>Tsalenjikha</t>
  </si>
  <si>
    <t>Zugdidi</t>
  </si>
  <si>
    <t>Samtskhe-Javakheti</t>
  </si>
  <si>
    <t>Adigeni</t>
  </si>
  <si>
    <t>Akhalkalaki</t>
  </si>
  <si>
    <t>Akhaltsikhe</t>
  </si>
  <si>
    <t>Aspindza</t>
  </si>
  <si>
    <t>Borjomi</t>
  </si>
  <si>
    <t>Ninotsminda</t>
  </si>
  <si>
    <t>Shida Kartli</t>
  </si>
  <si>
    <t>Gori</t>
  </si>
  <si>
    <t>Kaspi</t>
  </si>
  <si>
    <t>Kareli</t>
  </si>
  <si>
    <t>Khashuri</t>
  </si>
  <si>
    <t>Tbilisi</t>
  </si>
  <si>
    <t>4.c.61</t>
  </si>
  <si>
    <t>4.c.62</t>
  </si>
  <si>
    <t>4.c.63</t>
  </si>
  <si>
    <t>4.c.64</t>
  </si>
  <si>
    <t>4.c.65</t>
  </si>
  <si>
    <t>Disclosure on Metrics and Targets  - Transition Risk</t>
  </si>
  <si>
    <t xml:space="preserve">Disclosure on Metrics and Targets - Physical Risk </t>
  </si>
  <si>
    <t xml:space="preserve">Disclosure on Metrics and Targets - KPIs </t>
  </si>
  <si>
    <t>Definitions:</t>
  </si>
  <si>
    <t>Internal Reporting</t>
  </si>
  <si>
    <t>Identified ESG Risks and Opportunities</t>
  </si>
  <si>
    <t>Strategy and Decision-making</t>
  </si>
  <si>
    <t>Strategic Objectives and Targets</t>
  </si>
  <si>
    <t>Sustainable Credit and Investment Activities</t>
  </si>
  <si>
    <t>GHG financed emissions  (in tons of CO2 equivalent)</t>
  </si>
  <si>
    <t>A</t>
  </si>
  <si>
    <t>B</t>
  </si>
  <si>
    <t>C</t>
  </si>
  <si>
    <t>D</t>
  </si>
  <si>
    <t>E</t>
  </si>
  <si>
    <t>F</t>
  </si>
  <si>
    <t>G</t>
  </si>
  <si>
    <t>H</t>
  </si>
  <si>
    <t>I</t>
  </si>
  <si>
    <t>J</t>
  </si>
  <si>
    <t xml:space="preserve">I - Accommodation and Food Service Activities </t>
  </si>
  <si>
    <t>K – Telecommunication, computer programming, consulting, computing infrastructure and other information service activities</t>
  </si>
  <si>
    <t>Other Sectors</t>
  </si>
  <si>
    <t>Data Availability and Quality</t>
  </si>
  <si>
    <t>Assessment and Integration of ESG Opportunities</t>
  </si>
  <si>
    <t>Prudential Integration of ESG Risks</t>
  </si>
  <si>
    <t xml:space="preserve">Assessment and Integration of ESG/ Sustainability Risks </t>
  </si>
  <si>
    <t>kWh</t>
  </si>
  <si>
    <t>Share of green loans in the total outstanding portfolio of loans as of end of reporting year</t>
  </si>
  <si>
    <t>Share of social loans in the total outstanding portfolio of loans as of end of reporting year</t>
  </si>
  <si>
    <t>Share of  social/sustainable/ sustainability-linked debt securities in the total issued debt securities outstanding as of end of reporting year (stock)</t>
  </si>
  <si>
    <t>Overall employee satisfaction rate</t>
  </si>
  <si>
    <t>Indicate the percentage of physical service points (e.g., branches) located in underserved regions of Georgia (excluding major urban centers such as Tbilisi, Batumi, and Kutaisi).</t>
  </si>
  <si>
    <t>Total Outstanding Loans issued to Legal Entities (GEL)</t>
  </si>
  <si>
    <t>Of which non-performing loans</t>
  </si>
  <si>
    <t>% of Total Exposure</t>
  </si>
  <si>
    <t>S.41</t>
  </si>
  <si>
    <t>4.c.66</t>
  </si>
  <si>
    <t>K</t>
  </si>
  <si>
    <t>L</t>
  </si>
  <si>
    <t>M</t>
  </si>
  <si>
    <t>N</t>
  </si>
  <si>
    <t>O</t>
  </si>
  <si>
    <t>P</t>
  </si>
  <si>
    <t>Q</t>
  </si>
  <si>
    <t>R</t>
  </si>
  <si>
    <t>S</t>
  </si>
  <si>
    <t>T</t>
  </si>
  <si>
    <t>U</t>
  </si>
  <si>
    <t>V</t>
  </si>
  <si>
    <t>W</t>
  </si>
  <si>
    <t>X</t>
  </si>
  <si>
    <t>Total volume of green loans outstanding as of end of reporting year (stock) (expressed in GEL)</t>
  </si>
  <si>
    <t>Volume of social loans issued during the reporting year (flow) (expressed in GEL)</t>
  </si>
  <si>
    <t>Total volume of social loans outstanding as of end of reporting year (stock) (expressed in GEL)</t>
  </si>
  <si>
    <t xml:space="preserve">In case of questions, please contact: SustainableFinance@nbg.gov.ge  </t>
  </si>
  <si>
    <t>Volume of sustainable loans issued during the reporting year (flow) (expressed in GEL)</t>
  </si>
  <si>
    <t>Share of sustainable loans in the total loans issued during the reporting year</t>
  </si>
  <si>
    <t>Total volume of sustainable loans outstanding as of end of reporting year (stock) (expressed in GEL)</t>
  </si>
  <si>
    <t>Share of sustainable loans in the total outstanding portfolio of loans as of end of reporting year</t>
  </si>
  <si>
    <t>Employee Diversity</t>
  </si>
  <si>
    <t>Percentage of employees who reported being “satisfied” or “very satisfied” (or an equivalent positive response). 
Please provide a description of the assessment approach in the comment section.</t>
  </si>
  <si>
    <t>Total Water Consumption</t>
  </si>
  <si>
    <t>Paper use Intensity</t>
  </si>
  <si>
    <t>Sustainable NPL Ratio</t>
  </si>
  <si>
    <t>Sustainable Asset Ratio</t>
  </si>
  <si>
    <t>Social Asset Ratio</t>
  </si>
  <si>
    <t>Ratio of social assets (Loans, bonds, equity exposures, etc., financing activities classified as social) to total assets: 
SAR= Social Assets / Total Assets ×100.</t>
  </si>
  <si>
    <t>Ratio of sustainable assets (Loans, bonds, equity exposures, etc., financing activities classified as sustainable) to total assets: 
SuSAR= Sustainable Assets / Total Assets ×100.</t>
  </si>
  <si>
    <t>Social Loan Target</t>
  </si>
  <si>
    <t>Sustainable Loan Target</t>
  </si>
  <si>
    <t>Target for loans issued to women entrepreneurs</t>
  </si>
  <si>
    <t>NPL Ratio for women entrepreneurs (WE)</t>
  </si>
  <si>
    <t>Board of Directors Oversight</t>
  </si>
  <si>
    <t>Business Model</t>
  </si>
  <si>
    <r>
      <t xml:space="preserve">Please describe the bank’s current and planned </t>
    </r>
    <r>
      <rPr>
        <b/>
        <sz val="10"/>
        <color theme="1" tint="0.249977111117893"/>
        <rFont val="Segoe UI"/>
        <family val="2"/>
      </rPr>
      <t xml:space="preserve">sustainable credit (lending) and investment </t>
    </r>
    <r>
      <rPr>
        <sz val="10"/>
        <color theme="1" tint="0.249977111117893"/>
        <rFont val="Segoe UI"/>
        <family val="2"/>
      </rPr>
      <t xml:space="preserve">activities in alignment with its strategic objectives and transition plan. Specifically, address:
 • The bank’s </t>
    </r>
    <r>
      <rPr>
        <b/>
        <sz val="10"/>
        <color theme="1" tint="0.249977111117893"/>
        <rFont val="Segoe UI"/>
        <family val="2"/>
      </rPr>
      <t>current sustainable credit and investment activities</t>
    </r>
    <r>
      <rPr>
        <sz val="10"/>
        <color theme="1" tint="0.249977111117893"/>
        <rFont val="Segoe UI"/>
        <family val="2"/>
      </rPr>
      <t xml:space="preserve">, including the types and volumes of green loans, social loans, other forms of sustainable lending, and investments in sustainable assets or projects;
 • The bank’s </t>
    </r>
    <r>
      <rPr>
        <b/>
        <sz val="10"/>
        <color theme="1" tint="0.249977111117893"/>
        <rFont val="Segoe UI"/>
        <family val="2"/>
      </rPr>
      <t>future (planned) sustainable credit and investment activities</t>
    </r>
    <r>
      <rPr>
        <sz val="10"/>
        <color theme="1" tint="0.249977111117893"/>
        <rFont val="Segoe UI"/>
        <family val="2"/>
      </rPr>
      <t xml:space="preserve">, including anticipated changes in the composition of the loan and investment portfolio, development and scaling up of sustainable financial products, and any strategic focus on specific sectors, client segments, or geographies;
 • How the bank </t>
    </r>
    <r>
      <rPr>
        <b/>
        <sz val="10"/>
        <color theme="1" tint="0.249977111117893"/>
        <rFont val="Segoe UI"/>
        <family val="2"/>
      </rPr>
      <t>monitors, assesses, and reports on the alignment</t>
    </r>
    <r>
      <rPr>
        <sz val="10"/>
        <color theme="1" tint="0.249977111117893"/>
        <rFont val="Segoe UI"/>
        <family val="2"/>
      </rPr>
      <t xml:space="preserve"> of its credit and investment activities with its ESG/Sustainability objectives, targets, and transition plan. </t>
    </r>
  </si>
  <si>
    <r>
      <t xml:space="preserve">Please describe policies and procedures related to </t>
    </r>
    <r>
      <rPr>
        <b/>
        <sz val="10"/>
        <color theme="1" tint="0.249977111117893"/>
        <rFont val="Segoe UI"/>
        <family val="2"/>
      </rPr>
      <t xml:space="preserve">direct and indirect engagement </t>
    </r>
    <r>
      <rPr>
        <sz val="10"/>
        <color theme="1" tint="0.249977111117893"/>
        <rFont val="Segoe UI"/>
        <family val="2"/>
      </rPr>
      <t xml:space="preserve">with new or existing </t>
    </r>
    <r>
      <rPr>
        <b/>
        <sz val="10"/>
        <color theme="1" tint="0.249977111117893"/>
        <rFont val="Segoe UI"/>
        <family val="2"/>
      </rPr>
      <t xml:space="preserve">counterparties </t>
    </r>
    <r>
      <rPr>
        <sz val="10"/>
        <color theme="1" tint="0.249977111117893"/>
        <rFont val="Segoe UI"/>
        <family val="2"/>
      </rPr>
      <t>(clients)</t>
    </r>
    <r>
      <rPr>
        <b/>
        <sz val="10"/>
        <color theme="1" tint="0.249977111117893"/>
        <rFont val="Segoe UI"/>
        <family val="2"/>
      </rPr>
      <t xml:space="preserve"> </t>
    </r>
    <r>
      <rPr>
        <sz val="10"/>
        <color theme="1" tint="0.249977111117893"/>
        <rFont val="Segoe UI"/>
        <family val="2"/>
      </rPr>
      <t xml:space="preserve">on their strategies to mitigate and reduce environmental risks and socially harmful activities. Specifically, address:
 • How the bank assesses </t>
    </r>
    <r>
      <rPr>
        <b/>
        <sz val="10"/>
        <color theme="1" tint="0.249977111117893"/>
        <rFont val="Segoe UI"/>
        <family val="2"/>
      </rPr>
      <t>counterparties’ capacity</t>
    </r>
    <r>
      <rPr>
        <sz val="10"/>
        <color theme="1" tint="0.249977111117893"/>
        <rFont val="Segoe UI"/>
        <family val="2"/>
      </rPr>
      <t xml:space="preserve"> to manage ESG/Sustainability risks and opportunities, including the methods, criteria, or tools used for evaluation;
 • How the bank engages in dialogue with </t>
    </r>
    <r>
      <rPr>
        <b/>
        <sz val="10"/>
        <color theme="1" tint="0.249977111117893"/>
        <rFont val="Segoe UI"/>
        <family val="2"/>
      </rPr>
      <t>counterparties to encourage the mitigation</t>
    </r>
    <r>
      <rPr>
        <sz val="10"/>
        <color theme="1" tint="0.249977111117893"/>
        <rFont val="Segoe UI"/>
        <family val="2"/>
      </rPr>
      <t xml:space="preserve"> of ESG/Sustainability risks, including any specific engagement practices, monitoring mechanisms, or escalation procedures applied when ESG/Sustainability risk management practices are deemed insufficient.</t>
    </r>
  </si>
  <si>
    <r>
      <t>Please describe the</t>
    </r>
    <r>
      <rPr>
        <b/>
        <sz val="10"/>
        <color theme="1" tint="0.249977111117893"/>
        <rFont val="Segoe UI"/>
        <family val="2"/>
      </rPr>
      <t xml:space="preserve"> ESG/Sustainability risks and opportunities</t>
    </r>
    <r>
      <rPr>
        <sz val="10"/>
        <color theme="1" tint="0.249977111117893"/>
        <rFont val="Segoe UI"/>
        <family val="2"/>
      </rPr>
      <t xml:space="preserve"> that are expected to affect the bank’s prospects over the short, medium, and long term. In particular, please address:
 • A detailed description of the specific ESG/Sustainability risks and opportunities that the bank </t>
    </r>
    <r>
      <rPr>
        <b/>
        <sz val="10"/>
        <color theme="1" tint="0.249977111117893"/>
        <rFont val="Segoe UI"/>
        <family val="2"/>
      </rPr>
      <t xml:space="preserve">has identified as being reasonbaly expected to materially affect </t>
    </r>
    <r>
      <rPr>
        <sz val="10"/>
        <color theme="1" tint="0.249977111117893"/>
        <rFont val="Segoe UI"/>
        <family val="2"/>
      </rPr>
      <t>its prospects, including environmental, social, climate-related, and nature-related factors, where applicable;
 • The</t>
    </r>
    <r>
      <rPr>
        <b/>
        <sz val="10"/>
        <color theme="1" tint="0.249977111117893"/>
        <rFont val="Segoe UI"/>
        <family val="2"/>
      </rPr>
      <t xml:space="preserve"> time horizons</t>
    </r>
    <r>
      <rPr>
        <sz val="10"/>
        <color theme="1" tint="0.249977111117893"/>
        <rFont val="Segoe UI"/>
        <family val="2"/>
      </rPr>
      <t xml:space="preserve"> over which the identified risks and opportunities are expected to have an impact (short term, medium term or longer term);
 • The bank’s </t>
    </r>
    <r>
      <rPr>
        <b/>
        <sz val="10"/>
        <color theme="1" tint="0.249977111117893"/>
        <rFont val="Segoe UI"/>
        <family val="2"/>
      </rPr>
      <t>definitions of “short term”, “medium term” and “longer term”</t>
    </r>
    <r>
      <rPr>
        <sz val="10"/>
        <color theme="1" tint="0.249977111117893"/>
        <rFont val="Segoe UI"/>
        <family val="2"/>
      </rPr>
      <t>, and how these definitions are linked to the planning horizons used for strategic decision-making.</t>
    </r>
  </si>
  <si>
    <r>
      <t xml:space="preserve">Please describe how the bank assesses and integrates ESG/Sustainability risks and opportunities within its </t>
    </r>
    <r>
      <rPr>
        <b/>
        <sz val="10"/>
        <color theme="1" tint="0.249977111117893"/>
        <rFont val="Segoe UI"/>
        <family val="2"/>
      </rPr>
      <t xml:space="preserve">business model, </t>
    </r>
    <r>
      <rPr>
        <sz val="10"/>
        <color theme="1" tint="0.249977111117893"/>
        <rFont val="Segoe UI"/>
        <family val="2"/>
      </rPr>
      <t xml:space="preserve">including:
 • A description of the </t>
    </r>
    <r>
      <rPr>
        <b/>
        <sz val="10"/>
        <color theme="1" tint="0.249977111117893"/>
        <rFont val="Segoe UI"/>
        <family val="2"/>
      </rPr>
      <t>current and anticipated effects</t>
    </r>
    <r>
      <rPr>
        <sz val="10"/>
        <color theme="1" tint="0.249977111117893"/>
        <rFont val="Segoe UI"/>
        <family val="2"/>
      </rPr>
      <t xml:space="preserve"> of ESG/Sustainability risks and opportunities on the bank’s business model and risk profile;
 • An explanation of where within the business model ESG/Sustainability risks and opportunities are </t>
    </r>
    <r>
      <rPr>
        <b/>
        <sz val="10"/>
        <color theme="1" tint="0.249977111117893"/>
        <rFont val="Segoe UI"/>
        <family val="2"/>
      </rPr>
      <t>concentrated</t>
    </r>
    <r>
      <rPr>
        <sz val="10"/>
        <color theme="1" tint="0.249977111117893"/>
        <rFont val="Segoe UI"/>
        <family val="2"/>
      </rPr>
      <t xml:space="preserve">, such as specific geographical areas, types of assets, client segments, facilities, or other relevant dimensions.  </t>
    </r>
  </si>
  <si>
    <r>
      <t xml:space="preserve">Please describe how the bank integrates ESG/Sustainability risks and opportunities into its </t>
    </r>
    <r>
      <rPr>
        <b/>
        <sz val="10"/>
        <color theme="1" tint="0.249977111117893"/>
        <rFont val="Segoe UI"/>
        <family val="2"/>
      </rPr>
      <t xml:space="preserve">strategy and decision-making processes, </t>
    </r>
    <r>
      <rPr>
        <sz val="10"/>
        <color theme="1" tint="0.249977111117893"/>
        <rFont val="Segoe UI"/>
        <family val="2"/>
      </rPr>
      <t xml:space="preserve">including:
 • How the bank </t>
    </r>
    <r>
      <rPr>
        <b/>
        <sz val="10"/>
        <color theme="1" tint="0.249977111117893"/>
        <rFont val="Segoe UI"/>
        <family val="2"/>
      </rPr>
      <t>has responded to and plans to respond</t>
    </r>
    <r>
      <rPr>
        <sz val="10"/>
        <color theme="1" tint="0.249977111117893"/>
        <rFont val="Segoe UI"/>
        <family val="2"/>
      </rPr>
      <t xml:space="preserve"> to ESG/Sustainability-related risks and opportunities in its strategy and decision-making processes, including how these factors influence business planning, resource allocation, and long-term strategic priorities;
 • How the bank’s</t>
    </r>
    <r>
      <rPr>
        <b/>
        <sz val="10"/>
        <color theme="1" tint="0.249977111117893"/>
        <rFont val="Segoe UI"/>
        <family val="2"/>
      </rPr>
      <t xml:space="preserve"> integration of ESG/Sustainability risks and opportunities evolves over time</t>
    </r>
    <r>
      <rPr>
        <sz val="10"/>
        <color theme="1" tint="0.249977111117893"/>
        <rFont val="Segoe UI"/>
        <family val="2"/>
      </rPr>
      <t xml:space="preserve">,  in response to evolving external factors such as changes in policy frameworks, technological developments, the broader business environment, stakeholder preferences (e.g., consumers and investors), and shifts in the physical environment;
 • How the bank resources, and plans to resource, the implementation of its ESG and sustainability-related strategic actions;
 • Quantitative and qualitative </t>
    </r>
    <r>
      <rPr>
        <b/>
        <sz val="10"/>
        <color theme="1" tint="0.249977111117893"/>
        <rFont val="Segoe UI"/>
        <family val="2"/>
      </rPr>
      <t>updates on the progress made</t>
    </r>
    <r>
      <rPr>
        <sz val="10"/>
        <color theme="1" tint="0.249977111117893"/>
        <rFont val="Segoe UI"/>
        <family val="2"/>
      </rPr>
      <t xml:space="preserve"> toward ESG/Sustainability-related objectives or initiatives disclosed in previous reporting periods, including any adjustments to targets or strategies based on changes in market conditions, regulatory developments, or operational challenges.</t>
    </r>
  </si>
  <si>
    <r>
      <t xml:space="preserve">Please describe the bank’s ESG/Sustainability-related strategic </t>
    </r>
    <r>
      <rPr>
        <b/>
        <sz val="10"/>
        <color theme="1" tint="0.249977111117893"/>
        <rFont val="Segoe UI"/>
        <family val="2"/>
      </rPr>
      <t>targets and limits</t>
    </r>
    <r>
      <rPr>
        <sz val="10"/>
        <color theme="1" tint="0.249977111117893"/>
        <rFont val="Segoe UI"/>
        <family val="2"/>
      </rPr>
      <t xml:space="preserve">. Specifically, address: 
 • The ESG/Sustainability </t>
    </r>
    <r>
      <rPr>
        <b/>
        <sz val="10"/>
        <color theme="1" tint="0.249977111117893"/>
        <rFont val="Segoe UI"/>
        <family val="2"/>
      </rPr>
      <t>targets and limits</t>
    </r>
    <r>
      <rPr>
        <sz val="10"/>
        <color theme="1" tint="0.249977111117893"/>
        <rFont val="Segoe UI"/>
        <family val="2"/>
      </rPr>
      <t xml:space="preserve"> established by the bank, including, where applicable, quantitative or qualitative indicators such as the Green Asset Ratio (GAR),  greenhouse gas (GHG) emissions reduction targets, or other relevant sustainability metrics;
 • The</t>
    </r>
    <r>
      <rPr>
        <b/>
        <sz val="10"/>
        <color theme="1" tint="0.249977111117893"/>
        <rFont val="Segoe UI"/>
        <family val="2"/>
      </rPr>
      <t xml:space="preserve"> scope of application</t>
    </r>
    <r>
      <rPr>
        <sz val="10"/>
        <color theme="1" tint="0.249977111117893"/>
        <rFont val="Segoe UI"/>
        <family val="2"/>
      </rPr>
      <t xml:space="preserve"> of these objectives and targets, including whether they apply to the bank as a whole or to specific portfolios, business lines, client segments, or geographical regions;
 • The </t>
    </r>
    <r>
      <rPr>
        <b/>
        <sz val="10"/>
        <color theme="1" tint="0.249977111117893"/>
        <rFont val="Segoe UI"/>
        <family val="2"/>
      </rPr>
      <t>time horizons</t>
    </r>
    <r>
      <rPr>
        <sz val="10"/>
        <color theme="1" tint="0.249977111117893"/>
        <rFont val="Segoe UI"/>
        <family val="2"/>
      </rPr>
      <t xml:space="preserve"> over which the objectives and targets apply, the base period used to measure progress, and any milestones or interim targets;
 • The processes used to </t>
    </r>
    <r>
      <rPr>
        <b/>
        <sz val="10"/>
        <color theme="1" tint="0.249977111117893"/>
        <rFont val="Segoe UI"/>
        <family val="2"/>
      </rPr>
      <t>define, approve, monitor, and periodically review</t>
    </r>
    <r>
      <rPr>
        <sz val="10"/>
        <color theme="1" tint="0.249977111117893"/>
        <rFont val="Segoe UI"/>
        <family val="2"/>
      </rPr>
      <t xml:space="preserve"> these targets and limits, including the governance bodies involved and how progress is tracked over time;
 • The </t>
    </r>
    <r>
      <rPr>
        <b/>
        <sz val="10"/>
        <color theme="1" tint="0.249977111117893"/>
        <rFont val="Segoe UI"/>
        <family val="2"/>
      </rPr>
      <t>alignment</t>
    </r>
    <r>
      <rPr>
        <sz val="10"/>
        <color theme="1" tint="0.249977111117893"/>
        <rFont val="Segoe UI"/>
        <family val="2"/>
      </rPr>
      <t xml:space="preserve"> of the bank's ESG/Sustainability objectives, targets, and limits </t>
    </r>
    <r>
      <rPr>
        <b/>
        <sz val="10"/>
        <color theme="1" tint="0.249977111117893"/>
        <rFont val="Segoe UI"/>
        <family val="2"/>
      </rPr>
      <t>with relevant international and national frameworks</t>
    </r>
    <r>
      <rPr>
        <sz val="10"/>
        <color theme="1" tint="0.249977111117893"/>
        <rFont val="Segoe UI"/>
        <family val="2"/>
      </rPr>
      <t>, such as the Paris Agreement, national climate policies, NDC; 
 • The</t>
    </r>
    <r>
      <rPr>
        <b/>
        <sz val="10"/>
        <color theme="1" tint="0.249977111117893"/>
        <rFont val="Segoe UI"/>
        <family val="2"/>
      </rPr>
      <t xml:space="preserve"> actions taken</t>
    </r>
    <r>
      <rPr>
        <sz val="10"/>
        <color theme="1" tint="0.249977111117893"/>
        <rFont val="Segoe UI"/>
        <family val="2"/>
      </rPr>
      <t xml:space="preserve"> or planned to achieve ESG/Sustainability-related targets;
 • The bank’s transition plan (if available), including key milestones, timelines, assumptions, external frameworks or standards adopted (e.g., Net Zero Banking Alliance, Science-Based Targets initiative, Global Biodiversity Framework), and consistency with the bank’s broader strategy and risk appetite framework.</t>
    </r>
  </si>
  <si>
    <r>
      <t>Please describe how the bank</t>
    </r>
    <r>
      <rPr>
        <b/>
        <sz val="10"/>
        <color theme="1" tint="0.249977111117893"/>
        <rFont val="Segoe UI"/>
        <family val="2"/>
      </rPr>
      <t xml:space="preserve"> assesses the resilience of its strategy</t>
    </r>
    <r>
      <rPr>
        <sz val="10"/>
        <color theme="1" tint="0.249977111117893"/>
        <rFont val="Segoe UI"/>
        <family val="2"/>
      </rPr>
      <t xml:space="preserve"> to ESG/Sustainability risks, taking into account different scenarios. Specifically, address:
 • How </t>
    </r>
    <r>
      <rPr>
        <b/>
        <sz val="10"/>
        <color theme="1" tint="0.249977111117893"/>
        <rFont val="Segoe UI"/>
        <family val="2"/>
      </rPr>
      <t>scenario analysis</t>
    </r>
    <r>
      <rPr>
        <sz val="10"/>
        <color theme="1" tint="0.249977111117893"/>
        <rFont val="Segoe UI"/>
        <family val="2"/>
      </rPr>
      <t xml:space="preserve"> is used to evaluate the potential impacts of ESG and sustainability risks — including climate-related (transition and physical), nature-related — on the bank’s strategy, financial position, business model, and risk profile;
 • The </t>
    </r>
    <r>
      <rPr>
        <b/>
        <sz val="10"/>
        <color theme="1" tint="0.249977111117893"/>
        <rFont val="Segoe UI"/>
        <family val="2"/>
      </rPr>
      <t>types of scenarios considered</t>
    </r>
    <r>
      <rPr>
        <sz val="10"/>
        <color theme="1" tint="0.249977111117893"/>
        <rFont val="Segoe UI"/>
        <family val="2"/>
      </rPr>
      <t>, such as different transition and physical risk scenarios, whether any scenarios are aligned with international agreements, and the time horizons applied in the analysis;
 • The</t>
    </r>
    <r>
      <rPr>
        <b/>
        <sz val="10"/>
        <color theme="1" tint="0.249977111117893"/>
        <rFont val="Segoe UI"/>
        <family val="2"/>
      </rPr>
      <t xml:space="preserve"> sources of scenarios used</t>
    </r>
    <r>
      <rPr>
        <sz val="10"/>
        <color theme="1" tint="0.249977111117893"/>
        <rFont val="Segoe UI"/>
        <family val="2"/>
      </rPr>
      <t xml:space="preserve"> (e.g. external reference scenarios or internally developed scenarios) and the </t>
    </r>
    <r>
      <rPr>
        <b/>
        <sz val="10"/>
        <color theme="1" tint="0.249977111117893"/>
        <rFont val="Segoe UI"/>
        <family val="2"/>
      </rPr>
      <t>key assumptions and parameters</t>
    </r>
    <r>
      <rPr>
        <sz val="10"/>
        <color theme="1" tint="0.249977111117893"/>
        <rFont val="Segoe UI"/>
        <family val="2"/>
      </rPr>
      <t xml:space="preserve"> underpinning the analysis;
 • The </t>
    </r>
    <r>
      <rPr>
        <b/>
        <sz val="10"/>
        <color theme="1" tint="0.249977111117893"/>
        <rFont val="Segoe UI"/>
        <family val="2"/>
      </rPr>
      <t>scope of operations covered</t>
    </r>
    <r>
      <rPr>
        <sz val="10"/>
        <color theme="1" tint="0.249977111117893"/>
        <rFont val="Segoe UI"/>
        <family val="2"/>
      </rPr>
      <t xml:space="preserve"> by the scenario analysis, such as relevant geographies, portfolios, business lines, or asset classes;
 • How the </t>
    </r>
    <r>
      <rPr>
        <b/>
        <sz val="10"/>
        <color theme="1" tint="0.249977111117893"/>
        <rFont val="Segoe UI"/>
        <family val="2"/>
      </rPr>
      <t>results</t>
    </r>
    <r>
      <rPr>
        <sz val="10"/>
        <color theme="1" tint="0.249977111117893"/>
        <rFont val="Segoe UI"/>
        <family val="2"/>
      </rPr>
      <t xml:space="preserve"> of the scenario analysis </t>
    </r>
    <r>
      <rPr>
        <b/>
        <sz val="10"/>
        <color theme="1" tint="0.249977111117893"/>
        <rFont val="Segoe UI"/>
        <family val="2"/>
      </rPr>
      <t>are used to inform</t>
    </r>
    <r>
      <rPr>
        <sz val="10"/>
        <color theme="1" tint="0.249977111117893"/>
        <rFont val="Segoe UI"/>
        <family val="2"/>
      </rPr>
      <t xml:space="preserve"> strategic planning, target-setting and transition planning (where applicable), portfolio management, and risk mitigation actions.</t>
    </r>
  </si>
  <si>
    <r>
      <t xml:space="preserve">Please describe how the bank considers the effects of ESG/Sustainability risks and opportunities on its </t>
    </r>
    <r>
      <rPr>
        <b/>
        <sz val="10"/>
        <color theme="1" tint="0.249977111117893"/>
        <rFont val="Segoe UI"/>
        <family val="2"/>
      </rPr>
      <t>financial position, financial performance, and cash flows</t>
    </r>
    <r>
      <rPr>
        <sz val="10"/>
        <color theme="1" tint="0.249977111117893"/>
        <rFont val="Segoe UI"/>
        <family val="2"/>
      </rPr>
      <t>. Specifically, address:
 • How ESG/Sustainability risks and opportunities</t>
    </r>
    <r>
      <rPr>
        <b/>
        <sz val="10"/>
        <color theme="1" tint="0.249977111117893"/>
        <rFont val="Segoe UI"/>
        <family val="2"/>
      </rPr>
      <t xml:space="preserve"> have affected</t>
    </r>
    <r>
      <rPr>
        <sz val="10"/>
        <color theme="1" tint="0.249977111117893"/>
        <rFont val="Segoe UI"/>
        <family val="2"/>
      </rPr>
      <t xml:space="preserve"> the bank’s financial position, financial performance, and cash flows during the reporting period, including both quantitative impacts (such as specific amounts or ranges) and qualitative impacts where applicable;
 • The </t>
    </r>
    <r>
      <rPr>
        <b/>
        <sz val="10"/>
        <color theme="1" tint="0.249977111117893"/>
        <rFont val="Segoe UI"/>
        <family val="2"/>
      </rPr>
      <t>anticipated effects</t>
    </r>
    <r>
      <rPr>
        <sz val="10"/>
        <color theme="1" tint="0.249977111117893"/>
        <rFont val="Segoe UI"/>
        <family val="2"/>
      </rPr>
      <t xml:space="preserve"> of ESG/Sustainability risks and opportunities on the bank’s financial position, financial performance, and cash flows over the short, medium, and long term, and how these considerations are incorporated into financial planning processes.</t>
    </r>
  </si>
  <si>
    <t>ESG Risk Management Processes, Tools, and Instruments</t>
  </si>
  <si>
    <t>ESG Risk Management and Mitigation</t>
  </si>
  <si>
    <r>
      <t xml:space="preserve">Please describe how the bank </t>
    </r>
    <r>
      <rPr>
        <b/>
        <sz val="10"/>
        <color theme="1" tint="0.249977111117893"/>
        <rFont val="Segoe UI"/>
        <family val="2"/>
      </rPr>
      <t>manages and</t>
    </r>
    <r>
      <rPr>
        <sz val="10"/>
        <color theme="1" tint="0.249977111117893"/>
        <rFont val="Segoe UI"/>
        <family val="2"/>
      </rPr>
      <t xml:space="preserve"> </t>
    </r>
    <r>
      <rPr>
        <b/>
        <sz val="10"/>
        <color theme="1" tint="0.249977111117893"/>
        <rFont val="Segoe UI"/>
        <family val="2"/>
      </rPr>
      <t xml:space="preserve">mitigates ESG/Sustainability risks, </t>
    </r>
    <r>
      <rPr>
        <sz val="10"/>
        <color theme="1" tint="0.249977111117893"/>
        <rFont val="Segoe UI"/>
        <family val="2"/>
      </rPr>
      <t xml:space="preserve"> including information about:  
 •  </t>
    </r>
    <r>
      <rPr>
        <b/>
        <sz val="10"/>
        <color theme="1" tint="0.249977111117893"/>
        <rFont val="Segoe UI"/>
        <family val="2"/>
      </rPr>
      <t>Key findings</t>
    </r>
    <r>
      <rPr>
        <sz val="10"/>
        <color theme="1" tint="0.249977111117893"/>
        <rFont val="Segoe UI"/>
        <family val="2"/>
      </rPr>
      <t xml:space="preserve"> from ESG/Sustainability risks assessments and analyses (e.g., climate scenario analyses, ESG due dilligence) and how assessment outcomes have </t>
    </r>
    <r>
      <rPr>
        <b/>
        <sz val="10"/>
        <color theme="1" tint="0.249977111117893"/>
        <rFont val="Segoe UI"/>
        <family val="2"/>
      </rPr>
      <t>influenced strategic decisions</t>
    </r>
    <r>
      <rPr>
        <sz val="10"/>
        <color theme="1" tint="0.249977111117893"/>
        <rFont val="Segoe UI"/>
        <family val="2"/>
      </rPr>
      <t xml:space="preserve">, risk appetite, and resource allocation;
 • Whether and how ESG/Sustainability risks and their impacts are incorporated into the Internal Capital Adequacy Assessment Process </t>
    </r>
    <r>
      <rPr>
        <b/>
        <sz val="10"/>
        <color theme="1" tint="0.249977111117893"/>
        <rFont val="Segoe UI"/>
        <family val="2"/>
      </rPr>
      <t>(ICAAP)</t>
    </r>
    <r>
      <rPr>
        <sz val="10"/>
        <color theme="1" tint="0.249977111117893"/>
        <rFont val="Segoe UI"/>
        <family val="2"/>
      </rPr>
      <t xml:space="preserve">;
 • Whether and how ESG/Sustainability risks and their potential impacts are incorporated into the Internal Liquidity Adequacy Assessment Process </t>
    </r>
    <r>
      <rPr>
        <b/>
        <sz val="10"/>
        <color theme="1" tint="0.249977111117893"/>
        <rFont val="Segoe UI"/>
        <family val="2"/>
      </rPr>
      <t>(ILAAP)</t>
    </r>
    <r>
      <rPr>
        <sz val="10"/>
        <color theme="1" tint="0.249977111117893"/>
        <rFont val="Segoe UI"/>
        <family val="2"/>
      </rPr>
      <t xml:space="preserve">;
 • The </t>
    </r>
    <r>
      <rPr>
        <b/>
        <sz val="10"/>
        <color theme="1" tint="0.249977111117893"/>
        <rFont val="Segoe UI"/>
        <family val="2"/>
      </rPr>
      <t>measures, activities, and tools</t>
    </r>
    <r>
      <rPr>
        <sz val="10"/>
        <color theme="1" tint="0.249977111117893"/>
        <rFont val="Segoe UI"/>
        <family val="2"/>
      </rPr>
      <t xml:space="preserve"> implemented to manage and </t>
    </r>
    <r>
      <rPr>
        <b/>
        <sz val="10"/>
        <color theme="1" tint="0.249977111117893"/>
        <rFont val="Segoe UI"/>
        <family val="2"/>
      </rPr>
      <t>mitigate ESG/Sustainability risks</t>
    </r>
    <r>
      <rPr>
        <sz val="10"/>
        <color theme="1" tint="0.249977111117893"/>
        <rFont val="Segoe UI"/>
        <family val="2"/>
      </rPr>
      <t xml:space="preserve">, such as engagement with counterparties, adjustments of financial terms and conditions, integration of ESG risks into sectoral risk policies, portfolio diversification strategies, and the reallocation of financing and investments;
</t>
    </r>
    <r>
      <rPr>
        <sz val="10"/>
        <color theme="1" tint="0.249977111117893"/>
        <rFont val="Segoe UI"/>
        <family val="2"/>
      </rPr>
      <t xml:space="preserve"> • The</t>
    </r>
    <r>
      <rPr>
        <b/>
        <sz val="10"/>
        <color theme="1" tint="0.249977111117893"/>
        <rFont val="Segoe UI"/>
        <family val="2"/>
      </rPr>
      <t xml:space="preserve"> methodology </t>
    </r>
    <r>
      <rPr>
        <sz val="10"/>
        <color theme="1" tint="0.249977111117893"/>
        <rFont val="Segoe UI"/>
        <family val="2"/>
      </rPr>
      <t>used to select appropriate mitigation measures and assess their effectiveness over time;</t>
    </r>
  </si>
  <si>
    <t>Residual Maturity</t>
  </si>
  <si>
    <t>Average weighted residual maturity</t>
  </si>
  <si>
    <r>
      <t xml:space="preserve">Please describe how the bank’s </t>
    </r>
    <r>
      <rPr>
        <b/>
        <sz val="10"/>
        <color theme="1" tint="0.249977111117893"/>
        <rFont val="Segoe UI"/>
        <family val="2"/>
      </rPr>
      <t>supervisory board</t>
    </r>
    <r>
      <rPr>
        <sz val="10"/>
        <color theme="1" tint="0.249977111117893"/>
        <rFont val="Segoe UI"/>
        <family val="2"/>
      </rPr>
      <t xml:space="preserve"> oversees ESG/Sustainability-related risks and opportunities, including information about:
 • Whether and how responsibilities for ESG/Sustainability risks and opportunities are reflected in the board’s </t>
    </r>
    <r>
      <rPr>
        <b/>
        <sz val="10"/>
        <color theme="1" tint="0.249977111117893"/>
        <rFont val="Segoe UI"/>
        <family val="2"/>
      </rPr>
      <t>terms of reference, mandates, role descriptions</t>
    </r>
    <r>
      <rPr>
        <sz val="10"/>
        <color theme="1" tint="0.249977111117893"/>
        <rFont val="Segoe UI"/>
        <family val="2"/>
      </rPr>
      <t xml:space="preserve">, and other relevant governance documents;
 • How often the board and its committees are </t>
    </r>
    <r>
      <rPr>
        <b/>
        <sz val="10"/>
        <color theme="1" tint="0.249977111117893"/>
        <rFont val="Segoe UI"/>
        <family val="2"/>
      </rPr>
      <t>informed about ESG/Sustainability risks and opportunities</t>
    </r>
    <r>
      <rPr>
        <sz val="10"/>
        <color theme="1" tint="0.249977111117893"/>
        <rFont val="Segoe UI"/>
        <family val="2"/>
      </rPr>
      <t>, and the processes through which information is communicated;
 • How the board and its committees considers ESG/Sustainability risks and opportunities when overseeing the</t>
    </r>
    <r>
      <rPr>
        <b/>
        <sz val="10"/>
        <color theme="1" tint="0.249977111117893"/>
        <rFont val="Segoe UI"/>
        <family val="2"/>
      </rPr>
      <t xml:space="preserve"> bank’s strategy, its decisions on major transactions, and risk management processes</t>
    </r>
    <r>
      <rPr>
        <sz val="10"/>
        <color theme="1" tint="0.249977111117893"/>
        <rFont val="Segoe UI"/>
        <family val="2"/>
      </rPr>
      <t xml:space="preserve">, including the approach to managing trade-offs or competing priorities;
 • How the board </t>
    </r>
    <r>
      <rPr>
        <b/>
        <sz val="10"/>
        <color theme="1" tint="0.249977111117893"/>
        <rFont val="Segoe UI"/>
        <family val="2"/>
      </rPr>
      <t>oversees the setting of targets</t>
    </r>
    <r>
      <rPr>
        <sz val="10"/>
        <color theme="1" tint="0.249977111117893"/>
        <rFont val="Segoe UI"/>
        <family val="2"/>
      </rPr>
      <t xml:space="preserve"> related to ESG/Sustainability risks and opportunities, monitors progress towards those targets, including whether and how related performance metrics are included in remuneration policies (see also Remuneration section).
 • How the board ensures that the </t>
    </r>
    <r>
      <rPr>
        <b/>
        <sz val="10"/>
        <color theme="1" tint="0.249977111117893"/>
        <rFont val="Segoe UI"/>
        <family val="2"/>
      </rPr>
      <t>appropriate skills and competencies</t>
    </r>
    <r>
      <rPr>
        <sz val="10"/>
        <color theme="1" tint="0.249977111117893"/>
        <rFont val="Segoe UI"/>
        <family val="2"/>
      </rPr>
      <t xml:space="preserve"> are available to oversee strategies designed to respond to ESG/Sustainability risks and opportunities;</t>
    </r>
  </si>
  <si>
    <r>
      <t xml:space="preserve">Please describe the processes and related policies the bank has in place to </t>
    </r>
    <r>
      <rPr>
        <b/>
        <sz val="10"/>
        <color theme="1" tint="0.249977111117893"/>
        <rFont val="Segoe UI"/>
        <family val="2"/>
      </rPr>
      <t xml:space="preserve">identify, assess, prioritize, manage, and monitor ESG/Sustainability, </t>
    </r>
    <r>
      <rPr>
        <sz val="10"/>
        <color theme="1" tint="0.249977111117893"/>
        <rFont val="Segoe UI"/>
        <family val="2"/>
      </rPr>
      <t xml:space="preserve">including information about:
 • Existence and scope of official </t>
    </r>
    <r>
      <rPr>
        <b/>
        <sz val="10"/>
        <color theme="1" tint="0.249977111117893"/>
        <rFont val="Segoe UI"/>
        <family val="2"/>
      </rPr>
      <t>ESG/Sustainability-related risk management policies</t>
    </r>
    <r>
      <rPr>
        <sz val="10"/>
        <color theme="1" tint="0.249977111117893"/>
        <rFont val="Segoe UI"/>
        <family val="2"/>
      </rPr>
      <t xml:space="preserve">, their key focus areas, and operational integration;
 • Definitions, overarching methodologies, and </t>
    </r>
    <r>
      <rPr>
        <b/>
        <sz val="10"/>
        <color theme="1" tint="0.249977111117893"/>
        <rFont val="Segoe UI"/>
        <family val="2"/>
      </rPr>
      <t>international/national standards</t>
    </r>
    <r>
      <rPr>
        <sz val="10"/>
        <color theme="1" tint="0.249977111117893"/>
        <rFont val="Segoe UI"/>
        <family val="2"/>
      </rPr>
      <t xml:space="preserve"> underpinning ESG/Sustainability-related risk assessments;
 • How the bank assesses the </t>
    </r>
    <r>
      <rPr>
        <b/>
        <sz val="10"/>
        <color theme="1" tint="0.249977111117893"/>
        <rFont val="Segoe UI"/>
        <family val="2"/>
      </rPr>
      <t>nature, likelihood and magnitude of the effects</t>
    </r>
    <r>
      <rPr>
        <sz val="10"/>
        <color theme="1" tint="0.249977111117893"/>
        <rFont val="Segoe UI"/>
        <family val="2"/>
      </rPr>
      <t xml:space="preserve"> of those risks (for example, whether the bank considers qualitative factors, quantitative thresholds or other criteria);
 •  Whether and how the bank </t>
    </r>
    <r>
      <rPr>
        <b/>
        <sz val="10"/>
        <color theme="1" tint="0.249977111117893"/>
        <rFont val="Segoe UI"/>
        <family val="2"/>
      </rPr>
      <t>prioritises ESG/Sustainability-related</t>
    </r>
    <r>
      <rPr>
        <sz val="10"/>
        <color theme="1" tint="0.249977111117893"/>
        <rFont val="Segoe UI"/>
        <family val="2"/>
      </rPr>
      <t xml:space="preserve"> </t>
    </r>
    <r>
      <rPr>
        <b/>
        <sz val="10"/>
        <color theme="1" tint="0.249977111117893"/>
        <rFont val="Segoe UI"/>
        <family val="2"/>
      </rPr>
      <t>risks</t>
    </r>
    <r>
      <rPr>
        <sz val="10"/>
        <color theme="1" tint="0.249977111117893"/>
        <rFont val="Segoe UI"/>
        <family val="2"/>
      </rPr>
      <t xml:space="preserve"> relative to other types of risk;
 •  Whether the bank</t>
    </r>
    <r>
      <rPr>
        <b/>
        <sz val="10"/>
        <color theme="1" tint="0.249977111117893"/>
        <rFont val="Segoe UI"/>
        <family val="2"/>
      </rPr>
      <t xml:space="preserve"> has changed the processes it uses from the previous reporting period</t>
    </r>
    <r>
      <rPr>
        <sz val="10"/>
        <color theme="1" tint="0.249977111117893"/>
        <rFont val="Segoe UI"/>
        <family val="2"/>
      </rPr>
      <t xml:space="preserve">, including its rationale and scope.
 • The extent to which, and how, the processes for identifying, assessing, prioritising, and monitoring </t>
    </r>
    <r>
      <rPr>
        <b/>
        <sz val="10"/>
        <color theme="1" tint="0.249977111117893"/>
        <rFont val="Segoe UI"/>
        <family val="2"/>
      </rPr>
      <t>ESG/Sustainability-related risks are integrated into and inform the bank’s overall risk management framework</t>
    </r>
    <r>
      <rPr>
        <sz val="10"/>
        <color theme="1" tint="0.249977111117893"/>
        <rFont val="Segoe UI"/>
        <family val="2"/>
      </rPr>
      <t>.</t>
    </r>
  </si>
  <si>
    <r>
      <t xml:space="preserve">Please describe the </t>
    </r>
    <r>
      <rPr>
        <b/>
        <sz val="10"/>
        <color theme="1" tint="0.249977111117893"/>
        <rFont val="Segoe UI"/>
        <family val="2"/>
      </rPr>
      <t xml:space="preserve">specific methodologies, tools, instruments, and operational processes </t>
    </r>
    <r>
      <rPr>
        <sz val="10"/>
        <color theme="1" tint="0.249977111117893"/>
        <rFont val="Segoe UI"/>
        <family val="2"/>
      </rPr>
      <t xml:space="preserve">utilized to identify, measure, manage, and monitor activities and exposures that are sensitive or vulnerable to ESG/Sustainability risks, including information about:
• The approach used to determine </t>
    </r>
    <r>
      <rPr>
        <b/>
        <sz val="10"/>
        <color theme="1" tint="0.249977111117893"/>
        <rFont val="Segoe UI"/>
        <family val="2"/>
      </rPr>
      <t>materiality, including double materiality</t>
    </r>
    <r>
      <rPr>
        <sz val="10"/>
        <color theme="1" tint="0.249977111117893"/>
        <rFont val="Segoe UI"/>
        <family val="2"/>
      </rPr>
      <t xml:space="preserve">, of ESG/Sustainability risks and how these risks are assessed throughout the life cycle of exposures, including at loan origination, during creditworthiness assessment, and through ongoing monitoring;
 • The </t>
    </r>
    <r>
      <rPr>
        <b/>
        <sz val="10"/>
        <color theme="1" tint="0.249977111117893"/>
        <rFont val="Segoe UI"/>
        <family val="2"/>
      </rPr>
      <t>instruments and tools,</t>
    </r>
    <r>
      <rPr>
        <sz val="10"/>
        <color theme="1" tint="0.249977111117893"/>
        <rFont val="Segoe UI"/>
        <family val="2"/>
      </rPr>
      <t xml:space="preserve"> including forward-looking tools (stress testing, sensitivity analysis, scenario analysis) used to evaluate ESG/Sustainability risks and levels at which these tools are applied (exposure-level, portfolio-level, sectoral-level, etc.);
 • Detailed </t>
    </r>
    <r>
      <rPr>
        <b/>
        <sz val="10"/>
        <color theme="1" tint="0.249977111117893"/>
        <rFont val="Segoe UI"/>
        <family val="2"/>
      </rPr>
      <t>methodologies and parameters</t>
    </r>
    <r>
      <rPr>
        <sz val="10"/>
        <color theme="1" tint="0.249977111117893"/>
        <rFont val="Segoe UI"/>
        <family val="2"/>
      </rPr>
      <t xml:space="preserve"> used to identify and measure sensitive or vulnerable exposures, including consideration of collateral where relevant;
 • </t>
    </r>
    <r>
      <rPr>
        <b/>
        <sz val="10"/>
        <color theme="1" tint="0.249977111117893"/>
        <rFont val="Segoe UI"/>
        <family val="2"/>
      </rPr>
      <t>Processes for ongoing monitoring</t>
    </r>
    <r>
      <rPr>
        <sz val="10"/>
        <color theme="1" tint="0.249977111117893"/>
        <rFont val="Segoe UI"/>
        <family val="2"/>
      </rPr>
      <t xml:space="preserve"> and management of identified sensitive exposures, including escalation procedures if risks exceed thresholds;</t>
    </r>
  </si>
  <si>
    <r>
      <t>Please describe whether and how ESG/Sustainability-related risks are</t>
    </r>
    <r>
      <rPr>
        <b/>
        <sz val="10"/>
        <color theme="1" tint="0.249977111117893"/>
        <rFont val="Segoe UI"/>
        <family val="2"/>
      </rPr>
      <t xml:space="preserve"> integrated within the bank’s prudential risk management framework</t>
    </r>
    <r>
      <rPr>
        <sz val="10"/>
        <color theme="1" tint="0.249977111117893"/>
        <rFont val="Segoe UI"/>
        <family val="2"/>
      </rPr>
      <t xml:space="preserve">. Specifically, address:
 • How ESG risks (physical, transition, and liability) are </t>
    </r>
    <r>
      <rPr>
        <b/>
        <sz val="10"/>
        <color theme="1" tint="0.249977111117893"/>
        <rFont val="Segoe UI"/>
        <family val="2"/>
      </rPr>
      <t>linked to and affect prudential risk categories</t>
    </r>
    <r>
      <rPr>
        <sz val="10"/>
        <color theme="1" tint="0.249977111117893"/>
        <rFont val="Segoe UI"/>
        <family val="2"/>
      </rPr>
      <t xml:space="preserve"> (credit, liquidity, funding, market, operational, and reputational risks).
 • </t>
    </r>
    <r>
      <rPr>
        <b/>
        <sz val="10"/>
        <color theme="1" tint="0.249977111117893"/>
        <rFont val="Segoe UI"/>
        <family val="2"/>
      </rPr>
      <t xml:space="preserve">Methodologies and instruments </t>
    </r>
    <r>
      <rPr>
        <sz val="10"/>
        <color theme="1" tint="0.249977111117893"/>
        <rFont val="Segoe UI"/>
        <family val="2"/>
      </rPr>
      <t xml:space="preserve">used to map ESG/Sustainability-related risks across prudential risk categories;
 • How short-, medium-, and long-term effects of ESG/Sustainability-related risks are embedded within the bank’s </t>
    </r>
    <r>
      <rPr>
        <b/>
        <sz val="10"/>
        <color theme="1" tint="0.249977111117893"/>
        <rFont val="Segoe UI"/>
        <family val="2"/>
      </rPr>
      <t>risk appetite, risk tolerance framework, and escalation processes</t>
    </r>
    <r>
      <rPr>
        <sz val="10"/>
        <color theme="1" tint="0.249977111117893"/>
        <rFont val="Segoe UI"/>
        <family val="2"/>
      </rPr>
      <t>.</t>
    </r>
  </si>
  <si>
    <r>
      <t xml:space="preserve">Please describe the </t>
    </r>
    <r>
      <rPr>
        <b/>
        <sz val="10"/>
        <color theme="1" tint="0.249977111117893"/>
        <rFont val="Segoe UI"/>
        <family val="2"/>
      </rPr>
      <t>availability and quality of data</t>
    </r>
    <r>
      <rPr>
        <sz val="10"/>
        <color theme="1" tint="0.249977111117893"/>
        <rFont val="Segoe UI"/>
        <family val="2"/>
      </rPr>
      <t xml:space="preserve"> and information used to effectively manage ESG/Sustainability risks, including:
 • Types of ESG/Sustainability-related</t>
    </r>
    <r>
      <rPr>
        <b/>
        <sz val="10"/>
        <color theme="1" tint="0.249977111117893"/>
        <rFont val="Segoe UI"/>
        <family val="2"/>
      </rPr>
      <t xml:space="preserve"> data currently used</t>
    </r>
    <r>
      <rPr>
        <sz val="10"/>
        <color theme="1" tint="0.249977111117893"/>
        <rFont val="Segoe UI"/>
        <family val="2"/>
      </rPr>
      <t xml:space="preserve">, distinguishing internal data, third-party sources, regulatory disclosures, and external benchmarks;
 • </t>
    </r>
    <r>
      <rPr>
        <b/>
        <sz val="10"/>
        <color theme="1" tint="0.249977111117893"/>
        <rFont val="Segoe UI"/>
        <family val="2"/>
      </rPr>
      <t>Existing gaps</t>
    </r>
    <r>
      <rPr>
        <sz val="10"/>
        <color theme="1" tint="0.249977111117893"/>
        <rFont val="Segoe UI"/>
        <family val="2"/>
      </rPr>
      <t xml:space="preserve"> in ESG/Sustainability-related risk data affecting the bank’s risk assessment and management capabilities.;
 • The </t>
    </r>
    <r>
      <rPr>
        <b/>
        <sz val="10"/>
        <color theme="1" tint="0.249977111117893"/>
        <rFont val="Segoe UI"/>
        <family val="2"/>
      </rPr>
      <t xml:space="preserve">measures the bank is taking to address data gaps </t>
    </r>
    <r>
      <rPr>
        <sz val="10"/>
        <color theme="1" tint="0.249977111117893"/>
        <rFont val="Segoe UI"/>
        <family val="2"/>
      </rPr>
      <t>and improve the quality, coverage, and accuracy of ESG/Sustainability-related risk data, including planned enhancements,  technology adoption, new data partnerships, client engagement strategies, or methodological improvements.</t>
    </r>
  </si>
  <si>
    <r>
      <t>Please describe the processes and related policies the bank has in place to</t>
    </r>
    <r>
      <rPr>
        <b/>
        <sz val="10"/>
        <color theme="1" tint="0.249977111117893"/>
        <rFont val="Segoe UI"/>
        <family val="2"/>
      </rPr>
      <t xml:space="preserve"> identify, assess, prioritize, manage and monitor ESG/Sustainability-related opportunities</t>
    </r>
    <r>
      <rPr>
        <sz val="10"/>
        <color theme="1" tint="0.249977111117893"/>
        <rFont val="Segoe UI"/>
        <family val="2"/>
      </rPr>
      <t>, including information about:
• Existence and scope of official p</t>
    </r>
    <r>
      <rPr>
        <b/>
        <sz val="10"/>
        <color theme="1" tint="0.249977111117893"/>
        <rFont val="Segoe UI"/>
        <family val="2"/>
      </rPr>
      <t>olicies related to ESG opportunities</t>
    </r>
    <r>
      <rPr>
        <sz val="10"/>
        <color theme="1" tint="0.249977111117893"/>
        <rFont val="Segoe UI"/>
        <family val="2"/>
      </rPr>
      <t xml:space="preserve">, including whether they are aligned with international and national standards;
 • </t>
    </r>
    <r>
      <rPr>
        <b/>
        <sz val="10"/>
        <color theme="1" tint="0.249977111117893"/>
        <rFont val="Segoe UI"/>
        <family val="2"/>
      </rPr>
      <t xml:space="preserve">Processes, tools, and data </t>
    </r>
    <r>
      <rPr>
        <sz val="10"/>
        <color theme="1" tint="0.249977111117893"/>
        <rFont val="Segoe UI"/>
        <family val="2"/>
      </rPr>
      <t>sources used to identify and evaluate ESG-related opportunities;
 • Whether and how the bank</t>
    </r>
    <r>
      <rPr>
        <b/>
        <sz val="10"/>
        <color theme="1" tint="0.249977111117893"/>
        <rFont val="Segoe UI"/>
        <family val="2"/>
      </rPr>
      <t xml:space="preserve"> prioritises  ESG/Sustainability-related opportunities</t>
    </r>
    <r>
      <rPr>
        <sz val="10"/>
        <color theme="1" tint="0.249977111117893"/>
        <rFont val="Segoe UI"/>
        <family val="2"/>
      </rPr>
      <t xml:space="preserve"> relative to other strategic objectives;
 • How identified ESG/Sustainability-related opportunities are </t>
    </r>
    <r>
      <rPr>
        <b/>
        <sz val="10"/>
        <color theme="1" tint="0.249977111117893"/>
        <rFont val="Segoe UI"/>
        <family val="2"/>
      </rPr>
      <t xml:space="preserve">integrated into the banks’s business strategy </t>
    </r>
    <r>
      <rPr>
        <sz val="10"/>
        <color theme="1" tint="0.249977111117893"/>
        <rFont val="Segoe UI"/>
        <family val="2"/>
      </rPr>
      <t>and decision-making processes, including links to new product development, market positioning, and long-term value creation.</t>
    </r>
  </si>
  <si>
    <r>
      <t>Volume of green loans issued during the reporting year (flow)</t>
    </r>
    <r>
      <rPr>
        <sz val="10"/>
        <color rgb="FFFF0000"/>
        <rFont val="Segoe UI"/>
        <family val="2"/>
      </rPr>
      <t xml:space="preserve"> </t>
    </r>
    <r>
      <rPr>
        <sz val="10"/>
        <color theme="1" tint="0.249977111117893"/>
        <rFont val="Segoe UI"/>
        <family val="2"/>
      </rPr>
      <t>(expressed in GEL)</t>
    </r>
  </si>
  <si>
    <t>A green loan target refers to a quantitative goal, expressed as a percentage share of the total loan portfolio.</t>
  </si>
  <si>
    <t>Waste generation efficiency measured per full-time employee (FTE):
WI = Total Waste / Number of FTEs.
In the comment section, include trends and waste reduction initiatives.</t>
  </si>
  <si>
    <t>Percentage of total waste that is recycled:
RR = (Recycled Waste / Total Waste) × 100
In the comment section, provide details on recycling practices.</t>
  </si>
  <si>
    <t>Waste Recycling Rate</t>
  </si>
  <si>
    <t>E-Waste Intensity</t>
  </si>
  <si>
    <t>IT equipment lifecycle efficiency measured per full-time employee (FTE):
E-WI = Total E-Waste Collected / Number of FTEs.</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</si>
  <si>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</si>
  <si>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</si>
  <si>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</si>
  <si>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</si>
  <si>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</si>
  <si>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</si>
  <si>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</si>
  <si>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</si>
  <si>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</si>
  <si>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</si>
  <si>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</si>
  <si>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</si>
  <si>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</si>
  <si>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</si>
  <si>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</si>
  <si>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</si>
  <si>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</si>
  <si>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</si>
  <si>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</si>
  <si>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</si>
  <si>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</si>
  <si>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</si>
  <si>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</si>
  <si>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</si>
  <si>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Volume of loans issued to women entrepreneurs during the reporting year (flow) (expressed in GEL)</t>
  </si>
  <si>
    <t xml:space="preserve">Woman Entrepreneur, as defined by Sub-paragraph "kh" of the first paragraph of Article 2 of the "Regulation on Disclosure requirements for commercial banks within Pillar 3."
Please use the same definition of “Woman Entrepreneur” throughout the remainder of this document. </t>
  </si>
  <si>
    <t>Total volume of loans to women entrepreneurs outstanding as of end of reporting year (stock) (expressed in GEL)</t>
  </si>
  <si>
    <t>Share of loans to women entrepreneurs in the total outstanding portfolio of loans as of end of reporting year</t>
  </si>
  <si>
    <t>Volume of green investment securities as of end of reporting year (expressed in GEL)</t>
  </si>
  <si>
    <t>Volume of green debt securities issued during the reporting year (expressed in GEL)</t>
  </si>
  <si>
    <t>Total volume of green debt securities outstanding as of end of reporting year (stock) (expressed in GEL)</t>
  </si>
  <si>
    <t>Volume of  social/sustainable/ sustainability-linked investment securities as of end of reporting year (expressed in GEL)</t>
  </si>
  <si>
    <t>Volume of  social/sustainable/ sustainability-linked debt securities issued during the reporting year (expressed in GEL)</t>
  </si>
  <si>
    <t>Total volume of  social/sustainable/ sustainability-linked issued debt securities outstanding as of end of reporting year (stock) (expressed in GEL)</t>
  </si>
  <si>
    <t>Green Debt Securities refer to debt instruments (such as bonds) that have been granted status under the "Regulation on the Granting, Maintenance, and Revocation of Green, Social, Sustainability, and Sustainability-Linked Bond Status" by the NBG. This also includes securities aligned with recognized international standards—such as the ICMA Green Bond Principles or the Climate Bonds Initiative (CBI) Standards—and issued on either local or international markets.
Please use the same definition of “Green Debt Securities” throughout the remainder of this document.</t>
  </si>
  <si>
    <t>Green Investment Securities refer to investment instruments (such as equity, debt, or fund units) where the underlying proceeds are exclusively applied to finance or re-finance new and/or existing projects that are aligned with the Green Taxonomy (as defined by the National Bank of Georgia (NBG) or equivalent international standards like the ICMA Green Bond Principles and EU Taxonomy). 
Please use the same definition of “Green Investment Securities” throughout the remainder of this document.</t>
  </si>
  <si>
    <t>Social/Sustainability Investment Securities refer to investment instruments (such as equity, debt instruments, or fund units) where the proceeds are exclusively applied to finance or re-finance new and/or existing projects that are aligned with Social or Sustainability Taxonomies (as defined by the National Bank of Georgia or equivalent international standards, such as the ICMA Social Bond Principles or the ICMA Sustainability Bond Guidelines).
Sustainability-Linked Investment Securities refer to investment instruments (such as equity, debt instruments, or fund units) whose financial and/or structural characteristics are linked to the issuer's achievement of predefined ESG/sustainability objectives (as defined by the National Bank of Georgia or equivalent international standards, such as the ICMA Sustainability-Linked Bond Principles).
Please use the same definition of “Social, Sustainability, and Sustainability-Linked Investment Securities” throughout the remainder of this document.</t>
  </si>
  <si>
    <t>Social/Sustainable/Sustainability-linked Debt Securities refer to debt instruments (such as bonds) that have been granted status under the "Regulation on the Granting, Maintenance, and Revocation of Green, Social, Sustainability, and Sustainability-Linked Bond Status" by the NBG. This also includes securities aligned with recognized international standards—such as the ICMA Social Bond Principles, the ICMA Sustainable Bond Guidelines or ICMA Sustainability-linked Bond Principles—and issued on either local or international markets.
Please use the same definition of “Social/Sustainable/Sustainability-linked Debt Securities” throughout the remainder of this document.</t>
  </si>
  <si>
    <t xml:space="preserve">A social loan target refers to a quantitative goal, expressed as a percentage share of the total loan portfolio. </t>
  </si>
  <si>
    <t>A sustainable loan target refers to a quantitative goal, expressed as a percentage share of the total loan portfolio.</t>
  </si>
  <si>
    <t xml:space="preserve">Target for loans issued to women entrepreneurs refers to a quantitative goal, expressed as a percentage share of the total loan portfolio. </t>
  </si>
  <si>
    <t>Indicate whether the bank has made a formal commitment to the UN Sustainable Development Goals (SDGs) and/or to Net Zero or Paris Agreement targets. If "Yes", specify the nature of the commitment (e.g., specific SDGs, Net Zero year), and reference any supporting strategy or public statement in the comment section.</t>
  </si>
  <si>
    <t>Indicate whether the bank publicly reports progress on SDG targets and/or Net Zero/climate alignment commitments. Include frequency and main disclosure channels in the comment section.</t>
  </si>
  <si>
    <t>ESG/Sustainability disclosure aligned with recognized international frameworks</t>
  </si>
  <si>
    <t>Indicate whether the bank publishes an ESG/Sustainability Report following internationally recognized standards or frameworks (e.g., GRI, SASB, UNGC, IFRS S1/S2). Specify which standards are used and the frequency of disclosure in the comment section.</t>
  </si>
  <si>
    <t xml:space="preserve">Third-party assurance of ESG disclosures
</t>
  </si>
  <si>
    <t>Transparency and Disclosure</t>
  </si>
  <si>
    <t>Indicate whether ESG/Sustainability Reportს are assured by a third party. Include the scope of assurance and the name of the assurance provider.</t>
  </si>
  <si>
    <t>Rating score</t>
  </si>
  <si>
    <t>Report third-party ESG rating scores (e.g., MSCI, Sustainalytics). Describe dynamics over time in the comment section.</t>
  </si>
  <si>
    <t>Indicate whether the governance structure overseeing ESG issues is publicly disclosed (e.g., in sustainability or annual reports). Provide source in the comment section.</t>
  </si>
  <si>
    <t>Indicate whether formal engagement occurs between the Board and stakeholders (e.g., shareholders, NGOs) on ESG matters. Specify format and frequency in the comment section.</t>
  </si>
  <si>
    <t>Indicate whether the bank has up-to-date business continuity plans for critical operational sites (e.g., head office, data centers, key branches). Specify scope, coverage, and testing frequency in the comment section.</t>
  </si>
  <si>
    <t>Indicate whether the bank has an approved ESG risk management policy.</t>
  </si>
  <si>
    <t>Indicate whether ESG risks are integrated into the bank's overall risk management framework.</t>
  </si>
  <si>
    <t xml:space="preserve">Indicate whether the bank has a formal cybersecurity policy. </t>
  </si>
  <si>
    <t>Indicate whether the bank conducts cybersecurity audits. Describe the audit frequency, scope (e.g., systems reviewed, internal/external audits) in the comment section.</t>
  </si>
  <si>
    <t>Anti-bribery policy</t>
  </si>
  <si>
    <t>Business integrity policy</t>
  </si>
  <si>
    <t>Indicate whether the bank has a formal code of conduct or ethics policy.</t>
  </si>
  <si>
    <t>Indicate whether the bank has an anti-bribery policy in place.</t>
  </si>
  <si>
    <t>Indicate whether the bank has a formal policy promoting responsible business practices and ethical conduct.</t>
  </si>
  <si>
    <t>Indicate whether the bank incurred any legal or regulatory penalties related to ESG issues during the reporting year. If "Yes", describe the type and value of fines in the comment section.</t>
  </si>
  <si>
    <t>Anti-money laundering (AML) policy</t>
  </si>
  <si>
    <t>Indicate whether the bank has a formal anti-money laundering (AML) and  Combating the Financing of Terrorism (CFT) policy.</t>
  </si>
  <si>
    <t>Board Oversight &amp; Management Accountability</t>
  </si>
  <si>
    <t>Integration of ESG into Strategy</t>
  </si>
  <si>
    <t xml:space="preserve">Indicate whether ESG-related strategies and policies are approved by the Supervisory Board. </t>
  </si>
  <si>
    <t>Indicate whether the Supervisory board members have relevant ESG experience or have completed specialized ESG certification.</t>
  </si>
  <si>
    <t>Indicate how often ESG matters are formally reported to the Supervisory Board or relevant committee.</t>
  </si>
  <si>
    <t>Indicate whether ESG-related training is provided to the Supervisory Board members and/or senior management. In the comment section, specify the frequency, delivery format (e.g., online, in-person), and key topics covered.</t>
  </si>
  <si>
    <r>
      <t xml:space="preserve">Please describe how ESG/Sustainability risks and opportunities are incorporated into the bank’s </t>
    </r>
    <r>
      <rPr>
        <b/>
        <sz val="10"/>
        <color theme="1" tint="0.249977111117893"/>
        <rFont val="Segoe UI"/>
        <family val="2"/>
      </rPr>
      <t>remuneration policy,</t>
    </r>
    <r>
      <rPr>
        <sz val="10"/>
        <color theme="1" tint="0.249977111117893"/>
        <rFont val="Segoe UI"/>
        <family val="2"/>
      </rPr>
      <t xml:space="preserve"> including:
 • </t>
    </r>
    <r>
      <rPr>
        <b/>
        <sz val="10"/>
        <color theme="1" tint="0.249977111117893"/>
        <rFont val="Segoe UI"/>
        <family val="2"/>
      </rPr>
      <t>Whether</t>
    </r>
    <r>
      <rPr>
        <sz val="10"/>
        <color theme="1" tint="0.249977111117893"/>
        <rFont val="Segoe UI"/>
        <family val="2"/>
      </rPr>
      <t xml:space="preserve"> ESG/Sustainability-related factors are included as </t>
    </r>
    <r>
      <rPr>
        <b/>
        <sz val="10"/>
        <color theme="1" tint="0.249977111117893"/>
        <rFont val="Segoe UI"/>
        <family val="2"/>
      </rPr>
      <t>criteria in the remuneration policies</t>
    </r>
    <r>
      <rPr>
        <sz val="10"/>
        <color theme="1" tint="0.249977111117893"/>
        <rFont val="Segoe UI"/>
        <family val="2"/>
      </rPr>
      <t xml:space="preserve"> applicable to the senior management (Board of Directors);
 • The specific ESG/Sustainability-related criteria, performance indicators, or metrics used to determine the  </t>
    </r>
    <r>
      <rPr>
        <b/>
        <sz val="10"/>
        <color theme="1" tint="0.249977111117893"/>
        <rFont val="Segoe UI"/>
        <family val="2"/>
      </rPr>
      <t>variable remuneration</t>
    </r>
    <r>
      <rPr>
        <sz val="10"/>
        <color theme="1" tint="0.249977111117893"/>
        <rFont val="Segoe UI"/>
        <family val="2"/>
      </rPr>
      <t xml:space="preserve">;
 • </t>
    </r>
    <r>
      <rPr>
        <b/>
        <sz val="10"/>
        <color theme="1" tint="0.249977111117893"/>
        <rFont val="Segoe UI"/>
        <family val="2"/>
      </rPr>
      <t>How</t>
    </r>
    <r>
      <rPr>
        <sz val="10"/>
        <color theme="1" tint="0.249977111117893"/>
        <rFont val="Segoe UI"/>
        <family val="2"/>
      </rPr>
      <t xml:space="preserve"> the achievement of ESG/Sustainability objectives is </t>
    </r>
    <r>
      <rPr>
        <b/>
        <sz val="10"/>
        <color theme="1" tint="0.249977111117893"/>
        <rFont val="Segoe UI"/>
        <family val="2"/>
      </rPr>
      <t>monitored, assessed, and linked</t>
    </r>
    <r>
      <rPr>
        <sz val="10"/>
        <color theme="1" tint="0.249977111117893"/>
        <rFont val="Segoe UI"/>
        <family val="2"/>
      </rPr>
      <t xml:space="preserve"> to remuneration outcomes.</t>
    </r>
  </si>
  <si>
    <t>Indicate whether the bank integrates ESG/Sustainability risks and opportunities into its Internal Reporting Framework (e.g., Management Information Systems (MIS), Risk Dashboards).</t>
  </si>
  <si>
    <t>Integration into Internal Reporting Framework</t>
  </si>
  <si>
    <t>Indicate whether ESG-related aspects are integrated into the bank's long-term business strategy.</t>
  </si>
  <si>
    <t>Indicate whether ESG oversight is assigned to the Supervisory Board and/or to a specific committee (e.g., ESG Committee, Risk Committee). Specify in comment section.</t>
  </si>
  <si>
    <t>Indicate whether the bank engages in public or private community development initiatives. If "Yes", describe the nature, scale, and outcomes of participation in the comment section.</t>
  </si>
  <si>
    <t>Indicate whether the bank contributed to local community development. Provide examples of supported projects or programs in the comment section.</t>
  </si>
  <si>
    <t>Indicate whether the bank runs financial literacy programs. If "Yes", describe the target audiences, delivery formats, and achieved outcomes in the comment section.</t>
  </si>
  <si>
    <t>S.110</t>
  </si>
  <si>
    <t>S.111</t>
  </si>
  <si>
    <t xml:space="preserve">Indicate whether the bank implements initiatives aimed at expanding access to financial services for underserved, vulnerable, or previously unbanked populations. In the comment section, describe the scope of these initiatives, the target groups, and the delivery channels (e.g., mobile or online banking, micro- and SME financing, products tailored to rural communities, women, youth, or persons with disabilities, and other inclusive service models). </t>
  </si>
  <si>
    <t>Number of individuals served or reached through the bank’s financial inclusion initiatives during the reporting year.</t>
  </si>
  <si>
    <t xml:space="preserve">Indicate whether the bank organizes stakeholder consultations, public meetings, or other engagement activities. If "Yes", specify the number and purpose of the activities conducted during the reporting period in the comment section. </t>
  </si>
  <si>
    <t>Stakeholder Engagement &amp; Financial Inclusion</t>
  </si>
  <si>
    <t>Number, per 1,000 customers</t>
  </si>
  <si>
    <t>Indicate whether the bank has implemented policies or measures to ensure accessibility of facilities, digital platforms (e.g., websites, mobile apps), and documents for persons with disabilities. Describe key features and actions taken for customers in the comment section.</t>
  </si>
  <si>
    <t>Indicate whether the bank has a policy prohibiting child labor and forced labor. In the comment section, describe how the policy is communicated, enforced, and reviewed.</t>
  </si>
  <si>
    <t>Indicate whether the bank has a non-discrimination policy covering race, gender, religion, disability, or other grounds. In the comment section, outline implementation, communication, and enforcement mechanisms.</t>
  </si>
  <si>
    <t>Indicate whether the bank complies with local labor laws and international standards (e.g., ILO). In the comment section, describe mechanisms for compliance (e.g., audits, training, corrective action).</t>
  </si>
  <si>
    <t>Indicate whether the bank has a formal policy on occupational health and safety.</t>
  </si>
  <si>
    <t>Indicate whether labor rights (e.g., fair wages, working conditions) are included in supplier/vendor agreements. In the comment section, describe how these are monitored and enforced.</t>
  </si>
  <si>
    <t xml:space="preserve">Indicate whether the bank conducts customer satisfaction surveys. Describe frequency, and trends in the comment section. </t>
  </si>
  <si>
    <t xml:space="preserve">Indicate whether the bank has a formal grievance mechanism in place for labor-related issues. </t>
  </si>
  <si>
    <t>Inclusion of Labor Rights in Supplier Agreements</t>
  </si>
  <si>
    <t>Proportion of employees who left the bank during the reporting year.
Turnover Rate = (Number Employees who left / Average number of employees) × 100
Where: Average number of employees = (Total employees at start of year + Total employees at end of year) / 2</t>
  </si>
  <si>
    <t xml:space="preserve">Indicate whether bank conducts an employee satisfaction survey. </t>
  </si>
  <si>
    <t>Women on supervisory board</t>
  </si>
  <si>
    <t>Average annual training and development expenses per employee during the reporting year. Include both internal and external training costs.</t>
  </si>
  <si>
    <t>Average Employee Tenure</t>
  </si>
  <si>
    <t xml:space="preserve">Indicate whether flexible working arrangements (e.g., remote work, flex hours) are available.  If "Yes", provide uptake percentage in the comment section. </t>
  </si>
  <si>
    <t>Indicate whether the bank has a formal diversity policy covering the Supervisory Board and/or Board of Directors/executive management. If “Yes”, provide the scope and implementation mechanisms in the comment section.</t>
  </si>
  <si>
    <t>Percentage of women in middle management roles as of the end of the reporting year. Define middle management based on the bank’s internal classification.</t>
  </si>
  <si>
    <t>Gender Equal Pay Gap</t>
  </si>
  <si>
    <t>Indicate whether the bank has adopted inclusive hiring policies or specific programs targeting persons with disabilities. If “Yes”, describe scope (e.g., hiring targets, accessible recruitment platforms), support measures, and progress in the comment section.</t>
  </si>
  <si>
    <t>Percentage of employees who self-identify as having a disability, based on local legal or internal HR definitions as of the end of the reporting year.</t>
  </si>
  <si>
    <t>Workforce age distribution as of the end of the reporting year</t>
  </si>
  <si>
    <t>Percentage difference in average annual pay between all female and all male employees, calculated as:
Gender Pay Gap = (Average male total remuneration –Average female total remuneration) / Average male total remuneration × 100.
“Total annual remuneration” refers to the gross amount of all forms of compensation earned by an employee during the reporting year. This includes fixed pay (base salary), variable pay (bonuses, commissions, overtime), allowances (transportation, housing), and the monetary value of benefits (pension contributions, insurance, share-based payments). It excludes employer-paid taxes, dividends, and non-recurring payments not related to performance or service (e.g., severance pay or relocation stipends).</t>
  </si>
  <si>
    <t>Adjusted Gender Pay Gap – The percentage difference in average annual total remuneration between female and male employees performing the same or equivalent work (e.g., within the same grade, job level, or function). The adjusted averages should be calculated by comparing employees within the same or similar job grades, functions, or roles, and then aggregating the results using a common weighting structure.
Adjusted Gender Pay Gap = (Average adjusted male total remuneration – Average adjusted female total remuneration) / Average adjusted male total remuneration × 100;
where:
Average adjusted male/female remuneration=∑ (Average male/female remuneration in group i×Weight of group i),
i = job grade, function, or comparable employee group
Weight of group i = the share of employees in that group relative to the total workforce.</t>
  </si>
  <si>
    <t>The share of women among senior executives, including members of the board of directors and other C-level positions, as of the end of the reporting year.</t>
  </si>
  <si>
    <t xml:space="preserve">Gross Scope 1 GHG emissions </t>
  </si>
  <si>
    <t>Emissions from sources owned or controlled by the bank (e.g., fuel combustion, company vehicles) for the reporting year. Methodology: GHG Protocol.</t>
  </si>
  <si>
    <t xml:space="preserve">Gross Scope 2 GHG emissions </t>
  </si>
  <si>
    <t>Indirect emissions from the generation of purchased electricity, steam, heating, and cooling consumed by the bank for the reporting year. Methodology: GHG Protocol.</t>
  </si>
  <si>
    <t xml:space="preserve">Gross Scope 3 GHG emissions (including financed emissions) </t>
  </si>
  <si>
    <t>Percentage of the total portfolio (by value) for which the bank has calculated financed GHG emissions (Scope 3, Category 15) using the PCAF methodology.
PCAF Coverage Ratio = (Exposure with calculated emissions / Total relevant portfolio exposure) × 100.</t>
  </si>
  <si>
    <t>Target for reducing total GHG emissions (Scope 1, 2, and 3) compared to a defined base year. In the comment section, please specify base year and target year.</t>
  </si>
  <si>
    <t>Carbon Footprint Target</t>
  </si>
  <si>
    <t>Gross Financed Emissions Target</t>
  </si>
  <si>
    <t>Target for reducing financed GHG emissions (e.g., associated with loans, investments) compared to a defined base year. In the comment section, please specify base year and target year.</t>
  </si>
  <si>
    <t>Total energy consumed by the bank’s buildings, branches, ATMs, and data centers. Include all relevant sources such as electricity, heating, and fuel, where applicable, during the reporting year.</t>
  </si>
  <si>
    <t>Percentage of total energy sourced from renewables (e.g., solar, wind) used across all bank-owned facilities during the reporting year.
RES = (Renewable Energy Consumed / Total Energy Consumed) × 100
In the comment section, outline renewable energy procurement strategies and targets. Highlight green electricity procurement or on-site generation (e.g., rooftop solar panels).</t>
  </si>
  <si>
    <t>Total volume of water consumed across bank premises, including office buildings, branches, and operational hubs during the reporting year.</t>
  </si>
  <si>
    <t xml:space="preserve">Total volume of solid waste generated from the bank’s operations, including branches, offices, and data centers during the reporting year. </t>
  </si>
  <si>
    <t xml:space="preserve">Total volume of paper used across the bank during the reporting year. </t>
  </si>
  <si>
    <t xml:space="preserve">Total amount of electronic waste collected (e.g., computers, phones, servers) that has been disposed of or recycled during the reporting year. </t>
  </si>
  <si>
    <t>All other indirect emissions in the value chain, including business travel, purchased goods, and services for the reporting year. Methodology: GHG Protocol.</t>
  </si>
  <si>
    <t>Total amount of greenhouse gases (GHGs) emitted directly or indirectly by the bank during the reporting year:
Carbon Footprint =  Scope 1 + Scope 2 + Scope 3.</t>
  </si>
  <si>
    <t>GHG emissions per unit of business activity for the bank’s own operations for the reporting year:
Carbon Intensity= [Scope 1 + Scope 2 Emissions (tCO₂e)]/ Total Operating Income (₾ Mln).</t>
  </si>
  <si>
    <t>Emissions associated with lending, investments, and other financial services for the reporting year. Methodology: NBG Financed Emissions Tool; PCAF Standard.</t>
  </si>
  <si>
    <t>Climate Risk Integration</t>
  </si>
  <si>
    <t>Nature Risk Integration</t>
  </si>
  <si>
    <t>Environmental Stress Testing</t>
  </si>
  <si>
    <t>Indicate whether the bank has implemented environmentally friendly initiatives (e.g., electric vehicles, rooftop solar, green procurement, office insulation upgrades).
If "Yes", describe the types of initiatives, their scope (e.g., pilot, branch-level, company-wide) in the comment section.</t>
  </si>
  <si>
    <t>Climate Risk Scenario Analysis</t>
  </si>
  <si>
    <t>Nature Scenario Analysis</t>
  </si>
  <si>
    <r>
      <t xml:space="preserve">Please describe </t>
    </r>
    <r>
      <rPr>
        <b/>
        <sz val="10"/>
        <color theme="1" tint="0.249977111117893"/>
        <rFont val="Segoe UI"/>
        <family val="2"/>
      </rPr>
      <t>management’s (Board of Directors) role</t>
    </r>
    <r>
      <rPr>
        <sz val="10"/>
        <color theme="1" tint="0.249977111117893"/>
        <rFont val="Segoe UI"/>
        <family val="2"/>
      </rPr>
      <t xml:space="preserve"> in the governance processes, controls and procedures used to assess, manage and oversee ESG/Sustainability risks and opportunities, including information about:
• Whether that role is </t>
    </r>
    <r>
      <rPr>
        <b/>
        <sz val="10"/>
        <color theme="1" tint="0.249977111117893"/>
        <rFont val="Segoe UI"/>
        <family val="2"/>
      </rPr>
      <t>delegated to a specific management-level position</t>
    </r>
    <r>
      <rPr>
        <sz val="10"/>
        <color theme="1" tint="0.249977111117893"/>
        <rFont val="Segoe UI"/>
        <family val="2"/>
      </rPr>
      <t xml:space="preserve"> or management-level committee and how oversight is exercised over that position or committee; and
• Whether management uses</t>
    </r>
    <r>
      <rPr>
        <b/>
        <sz val="10"/>
        <color theme="1" tint="0.249977111117893"/>
        <rFont val="Segoe UI"/>
        <family val="2"/>
      </rPr>
      <t xml:space="preserve"> controls and procedures</t>
    </r>
    <r>
      <rPr>
        <sz val="10"/>
        <color theme="1" tint="0.249977111117893"/>
        <rFont val="Segoe UI"/>
        <family val="2"/>
      </rPr>
      <t xml:space="preserve"> to support the oversight of ESG/Sustainability risks and opportunities and, if so, how these controls and procedures are integrated with other</t>
    </r>
    <r>
      <rPr>
        <b/>
        <sz val="10"/>
        <color theme="1" tint="0.249977111117893"/>
        <rFont val="Segoe UI"/>
        <family val="2"/>
      </rPr>
      <t xml:space="preserve"> internal functions</t>
    </r>
    <r>
      <rPr>
        <sz val="10"/>
        <color theme="1" tint="0.249977111117893"/>
        <rFont val="Segoe UI"/>
        <family val="2"/>
      </rPr>
      <t>.</t>
    </r>
  </si>
  <si>
    <r>
      <t>Please describe how the bank integrates ESG/Sustainability risks and opportunities into its</t>
    </r>
    <r>
      <rPr>
        <b/>
        <sz val="10"/>
        <color theme="1" tint="0.249977111117893"/>
        <rFont val="Segoe UI"/>
        <family val="2"/>
      </rPr>
      <t xml:space="preserve"> internal reporting framework</t>
    </r>
    <r>
      <rPr>
        <sz val="10"/>
        <color theme="1" tint="0.249977111117893"/>
        <rFont val="Segoe UI"/>
        <family val="2"/>
      </rPr>
      <t xml:space="preserve"> and structure, including:
 • The </t>
    </r>
    <r>
      <rPr>
        <b/>
        <sz val="10"/>
        <color theme="1" tint="0.249977111117893"/>
        <rFont val="Segoe UI"/>
        <family val="2"/>
      </rPr>
      <t>processes and mechanisms</t>
    </r>
    <r>
      <rPr>
        <sz val="10"/>
        <color theme="1" tint="0.249977111117893"/>
        <rFont val="Segoe UI"/>
        <family val="2"/>
      </rPr>
      <t xml:space="preserve"> through which ESG/Sustainability risks and opportunities are incorporated into internal reporting and information flows across the bank;
 • The </t>
    </r>
    <r>
      <rPr>
        <b/>
        <sz val="10"/>
        <color theme="1" tint="0.249977111117893"/>
        <rFont val="Segoe UI"/>
        <family val="2"/>
      </rPr>
      <t>structure and responsibilities</t>
    </r>
    <r>
      <rPr>
        <sz val="10"/>
        <color theme="1" tint="0.249977111117893"/>
        <rFont val="Segoe UI"/>
        <family val="2"/>
      </rPr>
      <t xml:space="preserve"> related to the internal communication of ESG/Sustainability risks and opportunities between business lines, risk management, internal control functions, and the management body (Supervisory Board, Board of Directors);
 • The </t>
    </r>
    <r>
      <rPr>
        <b/>
        <sz val="10"/>
        <color theme="1" tint="0.249977111117893"/>
        <rFont val="Segoe UI"/>
        <family val="2"/>
      </rPr>
      <t>frequency</t>
    </r>
    <r>
      <rPr>
        <sz val="10"/>
        <color theme="1" tint="0.249977111117893"/>
        <rFont val="Segoe UI"/>
        <family val="2"/>
      </rPr>
      <t xml:space="preserve"> of internal reporting and information exchange on ESG/Sustainability risks and opportunities, and how often the management body is informed of material ESG/Sustainability-related developments.</t>
    </r>
  </si>
  <si>
    <r>
      <t xml:space="preserve">This Reporting Form №3 (ESG Reporting and Disclosure Template) has been developed to facilitate the disclosure of Environmental, Social, and Governance (ESG) information in accordance with Article 5, Paragraph 4 of the Regulation on Disclosure Requirements for Commercial Banks and Microbanks under Pillar 3.
Commercial banks and microbanks shall disclose ESG-related information as part of their Pillar 3 Annual Report, utilizing the most recent version of Reporting Form №3 (currently Version 2.0), as developed and issued by the National Bank of Georgia (NBG). The objective of this requirement is to ensure the provision of relevant, useful, consistent, and comparable ESG information across the financial sector.
Reporting Form №3 has been developed in alignment with leading international ESG disclosure standards and frameworks, including the EBA Pillar 3 ESG Disclosure Requirements, Basel framework for the voluntary disclosure of climate-related financial risks, IFRS Sustainability Disclosure Standards S1 and S2, the Global Reporting Initiative (GRI), Sustainability Accounting Standards Board Standards (SASB), Task Force on Nature-related Financial Disclosures (TNFD), and the European Sustainability Reporting Standards (ESRS). It follows double materiality approach and reflects global best practices to support the financial sector in improving transparency and accountability on ESG matters.
Institutions are requested to provide ESG-related information across the following thematic areas: 1. Governance; 2. Strategy; 3. Risk Management; 4.a Metrics and Targets – Key Performance Indicators (KPIs); 4.b Metrics and Targets – Transition Risk, and 4.c Metrics and Targets – Physical Risk.
Upon completion, Reporting Form №3 must be submitted to the NBG as part of the institution’s Pillar 3 Annual Report. All submitted forms will be published on the NBG’s official website to foster transparency, comparability, and accountability within the financial sector.
</t>
    </r>
    <r>
      <rPr>
        <b/>
        <i/>
        <u val="double"/>
        <sz val="11"/>
        <color rgb="FFEB5E5D"/>
        <rFont val="Segoe UI"/>
        <family val="2"/>
      </rPr>
      <t>ESG/Sustainability risks and opportunities include climate-related, nature-related, and other environmental, social, and governance factors. If the institution’s approach differs across these categories, it is expected to provide detailed disclosures for each risk or opportunity type.</t>
    </r>
  </si>
  <si>
    <r>
      <rPr>
        <sz val="12"/>
        <color theme="0"/>
        <rFont val="Segoe UI"/>
        <family val="2"/>
      </rPr>
      <t xml:space="preserve">Qualitative information on financial institutions’ governance processes, controls, and procedures used to assess, manage, and monitor ESG and sustainability-related risks and opportunities.
</t>
    </r>
    <r>
      <rPr>
        <i/>
        <sz val="12"/>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detailed disclosures for each risk or opportunity type.
Do not change the format of the template!</t>
    </r>
  </si>
  <si>
    <r>
      <t xml:space="preserve">Quantitative information on bank’s total exposure by geographical region and sector, together with credit quality and maturity ladder.
All metrics provided in this section should reflect data for the latest reporting year, unless otherwise specified. Please ensure consistency with the reporting period used in the institution’s Pillar 3 Annual Report.
</t>
    </r>
    <r>
      <rPr>
        <i/>
        <u/>
        <sz val="12"/>
        <color theme="0"/>
        <rFont val="Segoe UI"/>
        <family val="2"/>
      </rPr>
      <t xml:space="preserve">
Do not change the format of the template!</t>
    </r>
  </si>
  <si>
    <r>
      <rPr>
        <sz val="12"/>
        <color theme="0"/>
        <rFont val="Segoe UI"/>
        <family val="2"/>
      </rPr>
      <t>Quantitative information on bank’s exposure by sector, together with associated financed emissions, credit quality and maturity ladder.</t>
    </r>
    <r>
      <rPr>
        <i/>
        <sz val="12"/>
        <color theme="0"/>
        <rFont val="Segoe UI"/>
        <family val="2"/>
      </rPr>
      <t xml:space="preserve">
All metrics provided in this section should reflect data for the latest reporting year, unless otherwise specified. Please ensure consistency with the reporting period used in the institution’s Pillar 3 Annual Report.
</t>
    </r>
    <r>
      <rPr>
        <b/>
        <i/>
        <sz val="12"/>
        <color theme="0"/>
        <rFont val="Segoe UI"/>
        <family val="2"/>
      </rPr>
      <t xml:space="preserve">
</t>
    </r>
    <r>
      <rPr>
        <i/>
        <u/>
        <sz val="12"/>
        <color theme="0"/>
        <rFont val="Segoe UI"/>
        <family val="2"/>
      </rPr>
      <t>Do not change the format of the template!</t>
    </r>
  </si>
  <si>
    <t>Ratio of green assets (Loans, bonds, equity exposures, etc., financing activities classified as green) to total assets as of end of reporting year: 
GAR= Green Assets / Total Assets ×100</t>
  </si>
  <si>
    <t>Carbon intensity of the bank’s portfolio for the reporting year:
Financed GHG emissions intensity (tCO₂e/₾Mln) = Σ [Financed GHG emissionsᵢ (tCO₂e) / Current value of loansᵢ/investmentsᵢ (₾Mln)]</t>
  </si>
  <si>
    <t xml:space="preserve">Operational energy efficiency measured as energy used per full time employee (FTE): 
ECI = Total Energy Consumption / Number of FTEs. </t>
  </si>
  <si>
    <t>Percentage of total water withdrawn that is recycled or reused during the reporting year:
WRR = (Volume of Recycled Water / Total Water Withdrawal) × 100
In the comment section, provide details on recycling practices and targets for increasing recycled water use.</t>
  </si>
  <si>
    <t>Water usage efficiency measured per full-time employee (FTE) during the reporting year:
WE = Total Water Withdrawal / Number of FTEs.
In the comment section, include trends, reduction initiatives, and internal targets.</t>
  </si>
  <si>
    <t>Indicate whether the bank has implemented any waste management initiatives (e.g., waste separation, secure document shredding, employee awareness campaigns).
If yes, describe the type and scope (e.g., pilot, HQ-wide, system-wide).</t>
  </si>
  <si>
    <t xml:space="preserve">Indicate whether the bank conducts screening against an environmental or ESG-related exclusion list. </t>
  </si>
  <si>
    <t xml:space="preserve">Indicate whether climate-related risks (both physical and transition) are integrated into the bank’s ESG risk management framework. </t>
  </si>
  <si>
    <t>Indicate whether the bank performs climate-related risk scenario analysis for financial risk assessment.</t>
  </si>
  <si>
    <t>Indicate whether nature-related risks (e.g., ecosystem degradation, water stress, species loss) are integrated into the bank’s ESG risk management framework.</t>
  </si>
  <si>
    <t xml:space="preserve">Indicate whether the bank performs scenario analysis to assess financial risks related to biodiversity loss or ecosystem degradation. </t>
  </si>
  <si>
    <t xml:space="preserve">Indicate whether the bank conducts stress testing for climate or nature-related risks. </t>
  </si>
  <si>
    <t>Social loans refer to loans aligned with the Social Taxonomy, as defined in the 'Regulation on Loan Classification and Reporting in accordance with the Sustainable Finance Taxonomy'.
If the bank issues social loans in multiple currencies, please report them separately by currency.
Please use the same definition of “Social Loan” throughout the remainder of this document.</t>
  </si>
  <si>
    <t>Social financial products refer to financial products aligned with the Social Taxonomy, as defined in the 'Regulation on Loan Classification and Reporting in accordance with the Sustainable Finance Taxonomy'.
If the bank issues social financial products in multiple currencies, please report them separately by currency.
Please use the same definition of “Social Financial Product” throughout the remainder of this document.</t>
  </si>
  <si>
    <t>Sustainable loans refer to loans aligned with the Green Taxonomy and the Social Taxonomy, as defined in the 'Regulation on Loan Classification and Reporting in accordance with the Sustainable Finance Taxonomy'.
If the bank issues sustainable loans in multiple currencies, please report them separately by currency.
Please use the same definition of “Sustainable Loan” throughout the remainder of this document.</t>
  </si>
  <si>
    <t>Sustainable financial products refer to financial products aligned with the Green Taxonomy and the Social Taxonomy, as defined in the 'Regulation on Loan Classification and Reporting in accordance with the Sustainable Finance Taxonomy'.
If the bank issues sustainable financial products in multiple currencies, please report them separately by currency.
Please use the same definition of “Sustainable Financial Product” throughout the remainder of this document.</t>
  </si>
  <si>
    <t>Green loans refer to loans aligned with the Green Taxonomy, as defined in the 'Regulation on Loan Classification and Reporting in accordance with the Sustainable Finance Taxonomy'.
If the bank issues green loans in multiple currencies, please report them separately by currency.
Please use the same definition of “Green Loan” throughout the remainder of this document.</t>
  </si>
  <si>
    <t>Green financial products refer to financial products aligned with the Green Taxonomy, as defined in the 'Regulation on Loan Classification and Reporting in accordance with the Sustainable Finance Taxonomy'.
If the bank issues green financial products in multiple currencies, please report them separately by currency.
Please use the same definition of “Green Financial Product” throughout the remainder of this document.</t>
  </si>
  <si>
    <t xml:space="preserve">Percentage of employees who received training during the reporting year. </t>
  </si>
  <si>
    <t>Average annual training hours per Full-Time Employee (FTE) during the reporting year.</t>
  </si>
  <si>
    <t>Percentage of vacancies filled by internal candidates during the reporting year.</t>
  </si>
  <si>
    <t>Average number of years employees have stayed with the bank as of end of the reporting year:
Average Tenure = ∑ (Years of Service for each Employee) \ Total Number of Current Employees</t>
  </si>
  <si>
    <t>Total number of employees who took parental leave during the reporting year. Disaggregate by gender if possible.</t>
  </si>
  <si>
    <t>Average length of parental leave taken per employee. 
In the comment section, include any policies or support measures offered.</t>
  </si>
  <si>
    <t>Report the number of complaints or grievances raised related to labor rights (e.g., working conditions, harassment, discrimination) during the reporting year.</t>
  </si>
  <si>
    <t>Total number of complaints received during the reporting year, normalized per 1,000 active customers:
Complaints Rate = (Total Complaints / Total Active Customers) x 1,000
"Complaints" include all types of customer complaints received through any official bank channel, including branches, call centers, email, online platforms, mobile banking, monitored social media, or those forwarded by the NBG.</t>
  </si>
  <si>
    <t>Percentage of customers retained over the reporting year. 
Retention Rate = ((Number of customers at end of period – New customers during period) / Number of customers at start of period) × 100
“Customers” include both individual and corporate clients, and refer to active customers only — i.e., those with at least one active product or service relationship during the reporting period.</t>
  </si>
  <si>
    <t>Total number of complaints received concerning breaches of customer data privacy during the reporting year, normalized per 1,000 active customers:
Privacy Complaints Rate = (Total Privacy Complaints / Total Active Customers) x 1,000
"Customer privacy complaints" include all complaints related to personal data protection or privacy breaches received through any official bank channel, including branches, call centers, email, online platforms, mobile banking, monitored social media, or those forwarded by the NBG.</t>
  </si>
  <si>
    <t>Indicate whether a member of senior management has oversight of ESG activity implementation (e.g., Chief Risk Officer).</t>
  </si>
  <si>
    <t>Indicate whether the bank incurred any fines or expenses related to anti-competitive behavior, anti-trust, or monopoly practices during the reporting year. If "Yes", briefly describe the case(s) in the comment section.</t>
  </si>
  <si>
    <t>Indicate whether the bank is a signatory or member of international sustainability-related initiatives (e.g., PRB, PRI, PCAF, UN Global Compact, NZBA). If "Yes", list initiatives and date of joining in the comment section.</t>
  </si>
  <si>
    <t>Share of non-performing green loans in the total green loans as of end of reporting year:
Green NPL Ratio= (S3+POCI)/((S1+S2+S3+POCI)*100, where:
S1 - Stage 1 green loans; S2 - Stage 2 green loans; S3 - Stage 3 green loans; and POCI - Purchased or Originated Credit-Impaired green loans</t>
  </si>
  <si>
    <t>Share of non-performing social loans in the total social loans as of end of reporting year:
Social NPL Ratio = (S3+POCI)/((S1+S2+S3+POCI)*100, where:
S1 - Stage 1 social loans; S2 - Stage 2 social loans; S3 - Stage 3 social loans; and POCI - Purchased or Originated Credit-Impaired social loans.</t>
  </si>
  <si>
    <t>Share of non-performing sustainable loans in the total sustainable loans as of end of reporting year:
Sustainable NPL Ratio = (S3+POCI)/((S1+S2+S3+POCI)*100, where:
S1 - Stage 1 sustainable loans; S2 - Stage 2 sustainable loans; S3 - Stage 3 sustainable loans; and POCI - Purchased or Originated Credit-Impaired sustainable loans.</t>
  </si>
  <si>
    <t>Share of non-performing loans to women enterprises in the total loans to women enterprises as of end of reporting year:
WE Non-performing loans = (S3+POCI)/((S1+S2+S3+POCI), where:
S1 - Stage 1 loans; S2 - Stage 2 loans; S3 - Stage 3 loans; and POCI - Purchased or Originated Credit-Impaired loans (here loans refer to loans issued to WE)</t>
  </si>
  <si>
    <t>Non-discrimination policy</t>
  </si>
  <si>
    <t>Volume of other green financial products (guarantees, letter of credit, etc.) issued during the reporting year (flow) (expressed in GEL)</t>
  </si>
  <si>
    <t>Share of other green financial products (guarantees, letter of credit, etc.) in the total portfolio of other financial products issued during the reporting year</t>
  </si>
  <si>
    <t>Total Volume of other green financial products (guarantees, letter of credit, etc.) outstanding as of end of reporting year (stock) (expressed in GEL)</t>
  </si>
  <si>
    <t>Share of other green financial products (guarantees, letter of credit, etc.) in the total outstanding portfolio of other financial products as of end of reporting year</t>
  </si>
  <si>
    <t>Volume of other social financial products (guarantees, letter of credit, etc.) issued during the reporting year (flow) (expressed in GEL)</t>
  </si>
  <si>
    <t>Share of other social financial products (guarantees, letter of credit, etc.) in the total portfolio of other financial products issued during the reporting year</t>
  </si>
  <si>
    <t>Volume of other sustainable financial products (guarantees, letter of credit, etc.) issued during the reporting year (flow) (expressed in GEL)</t>
  </si>
  <si>
    <t>Share of other sustainable financial products (guarantees, letter of credit, etc.) in the total portfolio of other financial products issued during the reporting year</t>
  </si>
  <si>
    <t>Total Volume of other social financial products (guarantees, letter of credit, etc.) outstanding as of end of reporting year (stock) (expressed in GEL)</t>
  </si>
  <si>
    <t>Share of other social financial products (guarantees, letter of credit, etc.) in the total outstanding portfolio of other financial products as of end of reporting year</t>
  </si>
  <si>
    <t>Total Volume of other sustainable financial products (guarantees, letter of credit, etc.) outstanding as of end of reporting year (stock) (expressed in GEL)</t>
  </si>
  <si>
    <t>Share of other sustainable financial products (guarantees, letter of credit, etc.) in the total outstanding portfolio of other financial products as of end of reporting year</t>
  </si>
  <si>
    <t>Average Weighted Residual Maturity</t>
  </si>
  <si>
    <r>
      <t xml:space="preserve">Total Outstanding Loans issued to Legal Entities (GEL): </t>
    </r>
    <r>
      <rPr>
        <sz val="10"/>
        <color theme="1" tint="0.249977111117893"/>
        <rFont val="Segoe UI"/>
        <family val="2"/>
      </rPr>
      <t>The total stock of loans (on-balance sheet items) granted to legal entities (excluding sole proprietors) as of the end of the reporting year. Amounts should be reported in GEL, with foreign currency exposures converted using the end-of-period exchange rate.</t>
    </r>
  </si>
  <si>
    <r>
      <t xml:space="preserve">Total Outstanding Loans issued to HHs (GEL): </t>
    </r>
    <r>
      <rPr>
        <sz val="10"/>
        <color theme="1" tint="0.249977111117893"/>
        <rFont val="Segoe UI"/>
        <family val="2"/>
      </rPr>
      <t>The total stock of loans (on-balance sheet items) granted to households (including sole proprietors) as of the end of the reporting year. Amounts should be reported in GEL, with foreign currency exposures converted using the end-of-period exchange rate.</t>
    </r>
  </si>
  <si>
    <r>
      <t xml:space="preserve">% of Total Exposure: </t>
    </r>
    <r>
      <rPr>
        <sz val="10"/>
        <color theme="1" tint="0.249977111117893"/>
        <rFont val="Segoe UI"/>
        <family val="2"/>
      </rPr>
      <t xml:space="preserve">percentage share in total outstanding portfolio (calculated automatically). </t>
    </r>
  </si>
  <si>
    <r>
      <t>Residual Maturity:</t>
    </r>
    <r>
      <rPr>
        <sz val="10"/>
        <color theme="1" tint="0.249977111117893"/>
        <rFont val="Segoe UI"/>
        <family val="2"/>
      </rPr>
      <t xml:space="preserve"> allocate exposures to the relevant maturity bucket based on the loan’s remaining maturity. </t>
    </r>
  </si>
  <si>
    <r>
      <t xml:space="preserve">% of Total Exposure: </t>
    </r>
    <r>
      <rPr>
        <sz val="10"/>
        <color theme="1" tint="0.249977111117893"/>
        <rFont val="Segoe UI"/>
        <family val="2"/>
      </rPr>
      <t>Percentage share in total outstanding loans issued to legal entities (calculated automatically).</t>
    </r>
  </si>
  <si>
    <r>
      <t xml:space="preserve">GHG Financed Emissions: </t>
    </r>
    <r>
      <rPr>
        <sz val="10"/>
        <color theme="1" tint="0.249977111117893"/>
        <rFont val="Segoe UI"/>
        <family val="2"/>
      </rPr>
      <t>Financed emissions of total outstanding loans to legal entities, by sector (can be calculated using the NBG Financed Emissions Tool - https://nbg.gov.ge/en/page/financed-emissions).</t>
    </r>
  </si>
  <si>
    <r>
      <t>Average Weighted Residual Maturity:</t>
    </r>
    <r>
      <rPr>
        <sz val="10"/>
        <color theme="1" tint="0.249977111117893"/>
        <rFont val="Segoe UI"/>
        <family val="2"/>
      </rPr>
      <t xml:space="preserve"> The average remaining maturity of loans, expressed in years, weighted by the outstanding loan amounts.</t>
    </r>
  </si>
  <si>
    <r>
      <t xml:space="preserve">Average Weighted Residual Maturity: </t>
    </r>
    <r>
      <rPr>
        <sz val="10"/>
        <color theme="1" tint="0.249977111117893"/>
        <rFont val="Segoe UI"/>
        <family val="2"/>
      </rPr>
      <t>The average remaining maturity of loans, expressed in years, weighted by the outstanding loan amounts.</t>
    </r>
  </si>
  <si>
    <r>
      <rPr>
        <b/>
        <sz val="10"/>
        <color theme="1" tint="0.249977111117893"/>
        <rFont val="Segoe UI"/>
        <family val="2"/>
      </rPr>
      <t>Location</t>
    </r>
    <r>
      <rPr>
        <sz val="10"/>
        <color theme="1" tint="0.249977111117893"/>
        <rFont val="Segoe UI"/>
        <family val="2"/>
      </rPr>
      <t xml:space="preserve"> (region, municipality) should be assigned based on the actual address. In cases where loans are issued to companies operating in multiple locations (e.g., supermarket or retail chains) and the distribution of the loan across those locations is not possible, the loan may be allocated based on the legal address.</t>
    </r>
  </si>
  <si>
    <t>Y</t>
  </si>
  <si>
    <t>Total Outstanding Loans issued to HHs (GEL)</t>
  </si>
  <si>
    <r>
      <t xml:space="preserve">of which Green Loans: </t>
    </r>
    <r>
      <rPr>
        <sz val="10"/>
        <color theme="1" tint="0.249977111117893"/>
        <rFont val="Segoe UI"/>
        <family val="2"/>
      </rPr>
      <t>Loans aligned with the Green Taxonomy, as defined in the 'Regulation on Loan Classification and Reporting in accordance with the Sustainable Finance Taxonomy', expressed in GEL.
(https://nbg.gov.ge/en/page/sustainable-finance-taxonomy).</t>
    </r>
  </si>
  <si>
    <t>of which Green Loans</t>
  </si>
  <si>
    <r>
      <t>Residual Maturity:</t>
    </r>
    <r>
      <rPr>
        <sz val="10"/>
        <color theme="1" tint="0.249977111117893"/>
        <rFont val="Segoe UI"/>
        <family val="2"/>
      </rPr>
      <t xml:space="preserve"> allocate loans to the relevant maturity bucket based on the loan’s remaining maturity. </t>
    </r>
  </si>
  <si>
    <r>
      <t xml:space="preserve">Total Outstanding Loan Portfolio (GEL): </t>
    </r>
    <r>
      <rPr>
        <sz val="10"/>
        <color theme="1" tint="0.249977111117893"/>
        <rFont val="Segoe UI"/>
        <family val="2"/>
      </rPr>
      <t>The total stock of the loan portfolio (the sum of total outstanding loans issued to legal entities and total outstanding loans issued to households) as of the end of the reporting year. Amounts should be reported in GEL, with foreign currency exposures converted using the end-of-period exchange rate.</t>
    </r>
  </si>
  <si>
    <t>Total Outstanding Loan Portfolio (GEL)</t>
  </si>
  <si>
    <t>Of which  collateralized by real estate</t>
  </si>
  <si>
    <t>Of which loans collateralized by real estate</t>
  </si>
  <si>
    <r>
      <t xml:space="preserve">Of which non-performing exposures: </t>
    </r>
    <r>
      <rPr>
        <sz val="10"/>
        <color theme="1" tint="0.249977111117893"/>
        <rFont val="Segoe UI"/>
        <family val="2"/>
      </rPr>
      <t>Non-performing loans defined as NPL= (S3+POCI), where: S3 - Stage 3 loans; and POCI - Purchased or Originated Credit-Impaired loans.</t>
    </r>
  </si>
  <si>
    <r>
      <t xml:space="preserve">Of which non-performing loans:  </t>
    </r>
    <r>
      <rPr>
        <sz val="10"/>
        <color theme="1" tint="0.249977111117893"/>
        <rFont val="Segoe UI"/>
        <family val="2"/>
      </rPr>
      <t>Non-performing loans defined as NPL= (S3+POCI), where: S3 - Stage 3 loans; and POCI - Purchased or Originated Credit-Impaired loans.</t>
    </r>
  </si>
  <si>
    <t>F.43 - Specialized construction activities</t>
  </si>
  <si>
    <r>
      <t xml:space="preserve">Of which  collateralized by real estate: </t>
    </r>
    <r>
      <rPr>
        <sz val="10"/>
        <color theme="1" tint="0.249977111117893"/>
        <rFont val="Segoe UI"/>
        <family val="2"/>
      </rPr>
      <t>The total stock of loans (on-balance sheet items) granted to legal entities (excluding sole proprietors) that are collateralized by residential or commercial immovable property, as of the end of the reporting year. Amounts should be reported in GEL, with foreign currency exposures converted using the end-of-period exchange rate.</t>
    </r>
  </si>
  <si>
    <r>
      <t xml:space="preserve">Of which loans collateralized by real estate: </t>
    </r>
    <r>
      <rPr>
        <sz val="10"/>
        <color theme="1" tint="0.249977111117893"/>
        <rFont val="Segoe UI"/>
        <family val="2"/>
      </rPr>
      <t>The total stock of loans (on-balance sheet items) granted to households (including sole proprietors)</t>
    </r>
    <r>
      <rPr>
        <b/>
        <sz val="10"/>
        <color theme="1" tint="0.249977111117893"/>
        <rFont val="Segoe UI"/>
        <family val="2"/>
      </rPr>
      <t xml:space="preserve"> </t>
    </r>
    <r>
      <rPr>
        <sz val="10"/>
        <color theme="1" tint="0.249977111117893"/>
        <rFont val="Segoe UI"/>
        <family val="2"/>
      </rPr>
      <t>that are collateralized by real estate, as of the end of the reporting year. Amounts should be reported in GEL, with foreign currency exposures converted using the end-of-period exchange rate.</t>
    </r>
  </si>
  <si>
    <t>Indicate whether the bank has adopted a formal climate transition plan.</t>
  </si>
  <si>
    <t>Climate-related governance preparedness</t>
  </si>
  <si>
    <t>E.65</t>
  </si>
  <si>
    <t>Indicate whether the governance bodies consider climate-related risks (e.g., physical risks—floods, heatwaves, droughts—and transition risks—policy changes, carbon pricing, technological shifts).</t>
  </si>
  <si>
    <t xml:space="preserve">Indicate whether governance bodies consider nature-related risks (e.g., deforestation, biodiversity loss, water stress). </t>
  </si>
  <si>
    <t>Please describe any data gaps, use of proxies, estimation methods, or other data quality issues related to the reported figures.</t>
  </si>
  <si>
    <t>Comment Section:</t>
  </si>
  <si>
    <r>
      <rPr>
        <sz val="12"/>
        <color theme="0"/>
        <rFont val="Segoe UI"/>
        <family val="2"/>
      </rPr>
      <t xml:space="preserve">
Qualitative information on how financial institutions integrate ESG and sustainability-related risks and opportunities into their business model, strategy, and financial planning.</t>
    </r>
    <r>
      <rPr>
        <i/>
        <sz val="12"/>
        <color theme="0"/>
        <rFont val="Segoe UI"/>
        <family val="2"/>
      </rPr>
      <t xml:space="preserve">
</t>
    </r>
    <r>
      <rPr>
        <i/>
        <sz val="11"/>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separate and detailed disclosures for each risk or opportunity type.
Do not change the format of the template!</t>
    </r>
  </si>
  <si>
    <r>
      <rPr>
        <sz val="12"/>
        <color theme="0"/>
        <rFont val="Segoe UI"/>
        <family val="2"/>
      </rPr>
      <t xml:space="preserve">
Qualitative information on how financial institutions identify, assess, manage, and monitor ESG/Sustainability risks and opportunities, and how these are integrated into their overall risk management framework.</t>
    </r>
    <r>
      <rPr>
        <i/>
        <sz val="12"/>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separate and detailed disclosures for each risk or opportunity type.
Do not change the format of the template!</t>
    </r>
  </si>
  <si>
    <r>
      <t xml:space="preserve">
Key performance indicators (KPIs) across the three ESG pillars, reflecting how financial institutions measure, manage, and monitor their ESG/sustainability performance, assess progress toward stated objectives and targets, and address ESG/sustainability risks.
All metrics provided in this section should reflect data for the latest reporting year, unless otherwise specified. Please ensure consistency with the reporting period used in the institution’s Pillar 3 Annual Report.
</t>
    </r>
    <r>
      <rPr>
        <i/>
        <u/>
        <sz val="12"/>
        <color theme="0"/>
        <rFont val="Segoe UI"/>
        <family val="2"/>
      </rPr>
      <t xml:space="preserve">
</t>
    </r>
    <r>
      <rPr>
        <b/>
        <i/>
        <u/>
        <sz val="12"/>
        <color theme="0"/>
        <rFont val="Segoe UI"/>
        <family val="2"/>
      </rPr>
      <t>Do not change the format of the template!</t>
    </r>
  </si>
  <si>
    <t>PASHA Bank Georgia</t>
  </si>
  <si>
    <t>Currency of issuance GEL</t>
  </si>
  <si>
    <t>Yes</t>
  </si>
  <si>
    <t>No</t>
  </si>
  <si>
    <t>As part of its CSR activities, PASHA Bank supports chess-related initiatives aimed at promoting critical thinking, strategic skills, and intellectual development among children and young people.</t>
  </si>
  <si>
    <t xml:space="preserve">PASHA Bank conducts two main customer satisfaction surveys:
1. Monthly Transactional Surveys
After each service interaction, clients are contacted via phone interviews and asked to evaluate their experience .
CSAT scores (by quarters):
Q1 – 98%; Q2 – 99%; Q3 – 98%; Q4 – 100%.
2. Relationship Manager Surveys (Quarterly)
On a quarterly basis, PASHA Bank conducts surveys among clients with assigned Relationship Managers (RMs) via phone interviews. During these surveys, clients assess their satisfaction with their assigned bankers and the overall quality of the relationship.
CSAT scores (by quarters):
Q2 – 100%; Q3 – 95%; Q4 – 100%.
</t>
  </si>
  <si>
    <t xml:space="preserve">The Bank's Risk Management Committee will oversee the identification, assessment, and management of ESG-related risks, ensuring that the Bank’s strategy aligns with environmental, social, and governance objectives, while promoting sustainability, ethical practices, and compliance with relevant regulations. </t>
  </si>
  <si>
    <t>Annual</t>
  </si>
  <si>
    <t>Code of Conduct Standard</t>
  </si>
  <si>
    <t xml:space="preserve">Covered by the Code of Conduct </t>
  </si>
  <si>
    <t>AML Policy; AML Monitoring and Reporting Standard</t>
  </si>
  <si>
    <t>Code of Ethics</t>
  </si>
  <si>
    <t>total full year 2025</t>
  </si>
  <si>
    <t>167 employees</t>
  </si>
  <si>
    <t>20kg</t>
  </si>
  <si>
    <t>Batteries and acumulartors recycling</t>
  </si>
  <si>
    <t xml:space="preserve">We are using Signify platform for contracts and internal documents. </t>
  </si>
  <si>
    <t>• Design and update policies and procedures
to ensure compliance with ESG principles.
Implement a structured framework to track,
report, and monitor ESG developments and
initiatives effectively.
• Promote a culture of sustainability by
embedding ESG topics into regular
workshops and continuous learning
initiatives.
• Promote a more inclusive and diverse
workforce by implementing initiatives that
foster equal opportunities for all employees</t>
  </si>
  <si>
    <t>Independent member of the Supervisory Board has received relevant training in ESG matters.</t>
  </si>
  <si>
    <t xml:space="preserve">The Bank's Board of Directors  ensures the implementation of ESG related policies, monitor its performance and reporting to the Supervisory Board, which in its part monitors ESG related risks, monitors progress and provides recommendations for imporvement. </t>
  </si>
  <si>
    <t>ERM and QRI</t>
  </si>
  <si>
    <t>The Bank conducts annually external audit per cybersecurity framework  within the scope of the order and requirement of National Bank of Georgia . Internal audit also conducts internal cybsersecurity assessments.</t>
  </si>
  <si>
    <t xml:space="preserve">Per the Bank's internal policies, ESG issues are to be annualy communicated to the Supervisory Board. 
The Supervisory Board, per the internal policies, also reviews and approves Green Loans if they fall under the relevant scope. 
The Board also approves the Bank's strategy, where ESG objectives are incorporated. </t>
  </si>
  <si>
    <t>The separate trainings were condcuted to the Board and Senior Management physically. The trainings covered the global and Georgia-specific context of ESG and sustainable finance, including ESG risks and the double materiality principle, potential ESG opportunities, practical ESG instruments, and approaches for implementing an ESG strategy.</t>
  </si>
  <si>
    <t>Board of Directors executes ESG strategy  approved by the Supervisory Board.
The separate trainings were condcuted to the Board and Senior Management physically. The trainings covered the global and Georgia-specific context of ESG and sustainable finance, including ESG risks and the double materiality principle, potential ESG opportunities, practical ESG instruments, and approaches for implementing an ESG strategy.</t>
  </si>
  <si>
    <t xml:space="preserve">Per the Bank's internal policy, the different structures of the Bank are expected to make general annual report regarding ESG matters. </t>
  </si>
  <si>
    <t>N/A</t>
  </si>
  <si>
    <t>Employee filled an anonymous survey developed by WTW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</si>
</sst>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58" x14ac:knownFonts="1">
    <font>
      <sz val="11"/>
      <color theme="1"/>
      <name val="Calibri"/>
      <family val="2"/>
      <scheme val="minor"/>
    </font>
    <font>
      <sz val="10"/>
      <color theme="1"/>
      <name val="Segoe UI"/>
      <family val="2"/>
    </font>
    <font>
      <sz val="24"/>
      <color theme="1"/>
      <name val="Segoe UI"/>
      <family val="2"/>
    </font>
    <font>
      <i/>
      <sz val="12"/>
      <color theme="0"/>
      <name val="Segoe UI"/>
      <family val="2"/>
    </font>
    <font>
      <sz val="12"/>
      <color theme="0"/>
      <name val="Segoe UI"/>
      <family val="2"/>
    </font>
    <font>
      <b/>
      <i/>
      <u val="double"/>
      <sz val="12"/>
      <color theme="0"/>
      <name val="Segoe UI"/>
      <family val="2"/>
    </font>
    <font>
      <sz val="11"/>
      <color theme="1"/>
      <name val="Segoe UI"/>
      <family val="2"/>
    </font>
    <font>
      <sz val="14"/>
      <color rgb="FF3C5E57"/>
      <name val="Segoe UI"/>
      <family val="2"/>
    </font>
    <font>
      <sz val="11"/>
      <color theme="1" tint="0.249977111117893"/>
      <name val="Segoe UI"/>
      <family val="2"/>
    </font>
    <font>
      <sz val="10"/>
      <color theme="1" tint="0.249977111117893"/>
      <name val="Segoe UI"/>
      <family val="2"/>
    </font>
    <font>
      <b/>
      <sz val="10"/>
      <color theme="1" tint="0.249977111117893"/>
      <name val="Segoe UI"/>
      <family val="2"/>
    </font>
    <font>
      <b/>
      <sz val="12"/>
      <color rgb="FF3C5E57"/>
      <name val="Segoe UI"/>
      <family val="2"/>
    </font>
    <font>
      <b/>
      <u/>
      <sz val="20"/>
      <color theme="0"/>
      <name val="Segoe UI"/>
      <family val="2"/>
    </font>
    <font>
      <sz val="11"/>
      <color theme="0"/>
      <name val="Segoe UI"/>
      <family val="2"/>
    </font>
    <font>
      <b/>
      <u/>
      <sz val="16"/>
      <color theme="3"/>
      <name val="Segoe UI"/>
      <family val="2"/>
    </font>
    <font>
      <u/>
      <sz val="14"/>
      <color theme="0"/>
      <name val="Segoe UI"/>
      <family val="2"/>
    </font>
    <font>
      <u/>
      <sz val="14"/>
      <color theme="3"/>
      <name val="Segoe UI"/>
      <family val="2"/>
    </font>
    <font>
      <i/>
      <sz val="11"/>
      <color rgb="FF3C5E57"/>
      <name val="Segoe UI"/>
      <family val="2"/>
    </font>
    <font>
      <b/>
      <u/>
      <sz val="11"/>
      <color rgb="FF3C5E57"/>
      <name val="Segoe UI"/>
      <family val="2"/>
    </font>
    <font>
      <i/>
      <sz val="12"/>
      <color theme="1" tint="0.249977111117893"/>
      <name val="Segoe UI"/>
      <family val="2"/>
    </font>
    <font>
      <b/>
      <u/>
      <sz val="16"/>
      <color theme="1" tint="0.249977111117893"/>
      <name val="Segoe UI"/>
      <family val="2"/>
    </font>
    <font>
      <i/>
      <sz val="11"/>
      <color theme="0"/>
      <name val="Segoe UI"/>
      <family val="2"/>
    </font>
    <font>
      <i/>
      <sz val="10"/>
      <color theme="0"/>
      <name val="Segoe UI"/>
      <family val="2"/>
    </font>
    <font>
      <i/>
      <sz val="9"/>
      <color theme="0"/>
      <name val="Segoe UI"/>
      <family val="2"/>
    </font>
    <font>
      <sz val="9"/>
      <color theme="1" tint="0.249977111117893"/>
      <name val="Segoe UI"/>
      <family val="2"/>
    </font>
    <font>
      <sz val="9"/>
      <color theme="1"/>
      <name val="Segoe UI"/>
      <family val="2"/>
    </font>
    <font>
      <b/>
      <i/>
      <u val="double"/>
      <sz val="11"/>
      <color rgb="FFEB5E5D"/>
      <name val="Segoe UI"/>
      <family val="2"/>
    </font>
    <font>
      <i/>
      <sz val="10"/>
      <color theme="3" tint="-0.249977111117893"/>
      <name val="Segoe UI"/>
      <family val="2"/>
    </font>
    <font>
      <b/>
      <sz val="10"/>
      <color theme="1"/>
      <name val="Segoe UI"/>
      <family val="2"/>
    </font>
    <font>
      <sz val="12"/>
      <color rgb="FF3C5E57"/>
      <name val="Segoe UI"/>
      <family val="2"/>
    </font>
    <font>
      <sz val="14"/>
      <color theme="1"/>
      <name val="Segoe UI"/>
      <family val="2"/>
    </font>
    <font>
      <sz val="16"/>
      <color theme="1"/>
      <name val="Segoe UI"/>
      <family val="2"/>
    </font>
    <font>
      <b/>
      <sz val="18"/>
      <color rgb="FF3C5E57"/>
      <name val="Segoe UI"/>
      <family val="2"/>
    </font>
    <font>
      <b/>
      <sz val="18"/>
      <color theme="3"/>
      <name val="Segoe UI"/>
      <family val="2"/>
    </font>
    <font>
      <b/>
      <sz val="18"/>
      <color theme="7" tint="-0.499984740745262"/>
      <name val="Segoe UI"/>
      <family val="2"/>
    </font>
    <font>
      <b/>
      <sz val="9"/>
      <color theme="1"/>
      <name val="Segoe UI"/>
      <family val="2"/>
    </font>
    <font>
      <b/>
      <sz val="10"/>
      <color rgb="FF3C5E57"/>
      <name val="Segoe UI"/>
      <family val="2"/>
    </font>
    <font>
      <b/>
      <sz val="9"/>
      <color rgb="FF3C5E57"/>
      <name val="Segoe UI"/>
      <family val="2"/>
    </font>
    <font>
      <sz val="10"/>
      <name val="Segoe UI"/>
      <family val="2"/>
    </font>
    <font>
      <i/>
      <sz val="10"/>
      <name val="Segoe UI"/>
      <family val="2"/>
    </font>
    <font>
      <b/>
      <u/>
      <sz val="22"/>
      <color theme="0"/>
      <name val="Segoe UI"/>
      <family val="2"/>
    </font>
    <font>
      <b/>
      <i/>
      <u/>
      <sz val="12"/>
      <color theme="0"/>
      <name val="Segoe UI"/>
      <family val="2"/>
    </font>
    <font>
      <i/>
      <u/>
      <sz val="12"/>
      <color theme="0"/>
      <name val="Segoe UI"/>
      <family val="2"/>
    </font>
    <font>
      <u/>
      <sz val="11"/>
      <color theme="10"/>
      <name val="Calibri"/>
      <family val="2"/>
      <scheme val="minor"/>
    </font>
    <font>
      <b/>
      <sz val="11"/>
      <color rgb="FF3C5E57"/>
      <name val="Segoe UI"/>
      <family val="2"/>
    </font>
    <font>
      <sz val="11"/>
      <color theme="1"/>
      <name val="Calibri"/>
      <family val="2"/>
      <scheme val="minor"/>
    </font>
    <font>
      <i/>
      <sz val="14"/>
      <color theme="0"/>
      <name val="Segoe UI"/>
      <family val="2"/>
    </font>
    <font>
      <b/>
      <u/>
      <sz val="14"/>
      <color theme="0"/>
      <name val="Segoe UI"/>
      <family val="2"/>
    </font>
    <font>
      <sz val="10"/>
      <color rgb="FFFF0000"/>
      <name val="Segoe UI"/>
      <family val="2"/>
    </font>
    <font>
      <b/>
      <sz val="11"/>
      <color theme="1"/>
      <name val="Segoe UI"/>
      <family val="2"/>
    </font>
    <font>
      <i/>
      <u val="double"/>
      <sz val="11"/>
      <color theme="0"/>
      <name val="Segoe UI"/>
      <family val="2"/>
    </font>
    <font>
      <b/>
      <i/>
      <sz val="12"/>
      <color theme="0"/>
      <name val="Segoe UI"/>
      <family val="2"/>
    </font>
    <font>
      <b/>
      <sz val="12"/>
      <color theme="1" tint="0.249977111117893"/>
      <name val="Segoe UI"/>
      <family val="2"/>
    </font>
    <font>
      <b/>
      <sz val="14"/>
      <color theme="1" tint="0.249977111117893"/>
      <name val="Segoe UI"/>
      <family val="2"/>
    </font>
    <font>
      <sz val="14"/>
      <color theme="1" tint="0.249977111117893"/>
      <name val="Segoe UI"/>
      <family val="2"/>
    </font>
    <font>
      <u/>
      <sz val="11"/>
      <color theme="1" tint="0.249977111117893"/>
      <name val="Calibri"/>
      <family val="2"/>
      <scheme val="minor"/>
    </font>
    <font>
      <i/>
      <sz val="10"/>
      <color theme="1"/>
      <name val="Segoe UI"/>
      <family val="2"/>
    </font>
    <font>
      <b/>
      <u/>
      <sz val="16"/>
      <color theme="0"/>
      <name val="Segoe UI"/>
      <family val="2"/>
    </font>
  </fonts>
  <fills count="13">
    <fill>
      <patternFill patternType="none"/>
    </fill>
    <fill>
      <patternFill patternType="gray125"/>
    </fill>
    <fill>
      <patternFill patternType="solid">
        <fgColor rgb="FFECF4F3"/>
        <bgColor indexed="64"/>
      </patternFill>
    </fill>
    <fill>
      <patternFill patternType="solid">
        <fgColor rgb="FF515151"/>
        <bgColor indexed="64"/>
      </patternFill>
    </fill>
    <fill>
      <patternFill patternType="solid">
        <fgColor rgb="FFD0E0E3"/>
        <bgColor indexed="64"/>
      </patternFill>
    </fill>
    <fill>
      <patternFill patternType="solid">
        <fgColor rgb="FFBDD5D0"/>
        <bgColor indexed="64"/>
      </patternFill>
    </fill>
    <fill>
      <patternFill patternType="solid">
        <fgColor rgb="FFECF3F4"/>
        <bgColor indexed="64"/>
      </patternFill>
    </fill>
    <fill>
      <patternFill patternType="solid">
        <fgColor theme="0" tint="-0.14999847407452621"/>
        <bgColor indexed="64"/>
      </patternFill>
    </fill>
    <fill>
      <patternFill patternType="solid">
        <fgColor rgb="FFC7BFCB"/>
        <bgColor indexed="64"/>
      </patternFill>
    </fill>
    <fill>
      <patternFill patternType="solid">
        <fgColor rgb="FFF2F1F3"/>
        <bgColor indexed="64"/>
      </patternFill>
    </fill>
    <fill>
      <patternFill patternType="solid">
        <fgColor rgb="FFEAF2F0"/>
        <bgColor indexed="64"/>
      </patternFill>
    </fill>
    <fill>
      <patternFill patternType="solid">
        <fgColor rgb="FFFBFAF7"/>
        <bgColor indexed="64"/>
      </patternFill>
    </fill>
    <fill>
      <patternFill patternType="solid">
        <fgColor rgb="FFF5F2EB"/>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top style="double">
        <color indexed="64"/>
      </top>
      <bottom/>
      <diagonal/>
    </border>
    <border>
      <left style="thin">
        <color indexed="64"/>
      </left>
      <right style="thin">
        <color indexed="64"/>
      </right>
      <top style="dotted">
        <color indexed="64"/>
      </top>
      <bottom style="thin">
        <color indexed="64"/>
      </bottom>
      <diagonal/>
    </border>
    <border>
      <left style="thin">
        <color theme="0"/>
      </left>
      <right style="thin">
        <color theme="0"/>
      </right>
      <top style="thin">
        <color theme="0"/>
      </top>
      <bottom style="thin">
        <color theme="0"/>
      </bottom>
      <diagonal/>
    </border>
    <border>
      <left style="thin">
        <color theme="1" tint="0.24994659260841701"/>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theme="1" tint="0.24994659260841701"/>
      </right>
      <top style="thin">
        <color indexed="64"/>
      </top>
      <bottom style="double">
        <color indexed="64"/>
      </bottom>
      <diagonal/>
    </border>
    <border>
      <left style="thin">
        <color theme="1" tint="0.24994659260841701"/>
      </left>
      <right style="thin">
        <color theme="1" tint="0.24994659260841701"/>
      </right>
      <top style="thin">
        <color indexed="64"/>
      </top>
      <bottom/>
      <diagonal/>
    </border>
    <border>
      <left style="thin">
        <color theme="1" tint="0.24994659260841701"/>
      </left>
      <right/>
      <top style="thin">
        <color theme="1" tint="0.24994659260841701"/>
      </top>
      <bottom style="double">
        <color indexed="64"/>
      </bottom>
      <diagonal/>
    </border>
    <border>
      <left/>
      <right style="thin">
        <color theme="1" tint="0.24994659260841701"/>
      </right>
      <top style="thin">
        <color theme="1" tint="0.24994659260841701"/>
      </top>
      <bottom style="double">
        <color indexed="64"/>
      </bottom>
      <diagonal/>
    </border>
    <border>
      <left/>
      <right/>
      <top/>
      <bottom style="medium">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theme="1" tint="0.24994659260841701"/>
      </left>
      <right style="thin">
        <color theme="1" tint="0.24994659260841701"/>
      </right>
      <top/>
      <bottom/>
      <diagonal/>
    </border>
    <border>
      <left style="thin">
        <color theme="1" tint="0.24994659260841701"/>
      </left>
      <right style="thin">
        <color indexed="64"/>
      </right>
      <top style="thin">
        <color theme="1" tint="0.24994659260841701"/>
      </top>
      <bottom style="double">
        <color indexed="64"/>
      </bottom>
      <diagonal/>
    </border>
    <border>
      <left style="thin">
        <color theme="1" tint="0.24994659260841701"/>
      </left>
      <right style="thin">
        <color indexed="64"/>
      </right>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theme="1" tint="0.24994659260841701"/>
      </left>
      <right style="thin">
        <color indexed="64"/>
      </right>
      <top style="thin">
        <color indexed="64"/>
      </top>
      <bottom style="double">
        <color indexed="64"/>
      </bottom>
      <diagonal/>
    </border>
  </borders>
  <cellStyleXfs count="4">
    <xf numFmtId="0" fontId="0" fillId="0" borderId="0"/>
    <xf numFmtId="0" fontId="43" fillId="0" borderId="0" applyNumberFormat="0" applyFill="0" applyBorder="0" applyAlignment="0" applyProtection="0"/>
    <xf numFmtId="9" fontId="45" fillId="0" borderId="0" applyFont="0" applyFill="0" applyBorder="0" applyAlignment="0" applyProtection="0"/>
    <xf numFmtId="164" fontId="45" fillId="0" borderId="0" applyFont="0" applyFill="0" applyBorder="0" applyAlignment="0" applyProtection="0"/>
  </cellStyleXfs>
  <cellXfs count="344">
    <xf numFmtId="0" fontId="0" fillId="0" borderId="0" xfId="0"/>
    <xf numFmtId="0" fontId="2" fillId="0" borderId="0" xfId="0" applyFont="1"/>
    <xf numFmtId="0" fontId="6" fillId="0" borderId="0" xfId="0" applyFont="1"/>
    <xf numFmtId="0" fontId="3" fillId="3" borderId="0" xfId="0" applyFont="1" applyFill="1" applyAlignment="1">
      <alignment horizontal="left" vertical="center" wrapText="1"/>
    </xf>
    <xf numFmtId="0" fontId="3" fillId="0" borderId="0" xfId="0" applyFont="1" applyAlignment="1">
      <alignment horizontal="left" vertical="center" wrapText="1"/>
    </xf>
    <xf numFmtId="0" fontId="7" fillId="0" borderId="0" xfId="0" applyFont="1"/>
    <xf numFmtId="0" fontId="6" fillId="0" borderId="0" xfId="0" applyFont="1" applyAlignment="1">
      <alignment vertical="center"/>
    </xf>
    <xf numFmtId="0" fontId="6" fillId="0" borderId="0" xfId="0" applyFont="1" applyAlignment="1">
      <alignment vertical="center" wrapText="1"/>
    </xf>
    <xf numFmtId="0" fontId="6" fillId="3" borderId="0" xfId="0" applyFont="1" applyFill="1" applyAlignment="1">
      <alignment vertical="center"/>
    </xf>
    <xf numFmtId="0" fontId="6" fillId="3" borderId="0" xfId="0" applyFont="1" applyFill="1"/>
    <xf numFmtId="0" fontId="6" fillId="3" borderId="0" xfId="0" applyFont="1" applyFill="1" applyAlignment="1">
      <alignment vertical="center" wrapText="1"/>
    </xf>
    <xf numFmtId="0" fontId="11" fillId="7" borderId="29" xfId="0" applyFont="1" applyFill="1" applyBorder="1" applyAlignment="1">
      <alignment horizontal="center" vertical="center"/>
    </xf>
    <xf numFmtId="0" fontId="8" fillId="11" borderId="30" xfId="0" applyFont="1" applyFill="1" applyBorder="1" applyAlignment="1">
      <alignment vertical="center" wrapText="1"/>
    </xf>
    <xf numFmtId="0" fontId="9" fillId="11" borderId="30" xfId="0" applyFont="1" applyFill="1" applyBorder="1" applyAlignment="1">
      <alignment horizontal="center" vertical="center"/>
    </xf>
    <xf numFmtId="0" fontId="8" fillId="11" borderId="30" xfId="0" applyFont="1" applyFill="1" applyBorder="1" applyAlignment="1">
      <alignment horizontal="center" vertical="center"/>
    </xf>
    <xf numFmtId="0" fontId="9" fillId="11" borderId="30" xfId="0" applyFont="1" applyFill="1" applyBorder="1" applyAlignment="1">
      <alignment horizontal="justify" vertical="center" wrapText="1"/>
    </xf>
    <xf numFmtId="0" fontId="9" fillId="11" borderId="31" xfId="0" applyFont="1" applyFill="1" applyBorder="1" applyAlignment="1">
      <alignment horizontal="justify" vertical="center" wrapText="1"/>
    </xf>
    <xf numFmtId="0" fontId="8" fillId="11" borderId="32" xfId="0" applyFont="1" applyFill="1" applyBorder="1" applyAlignment="1">
      <alignment horizontal="center" vertical="center"/>
    </xf>
    <xf numFmtId="0" fontId="9" fillId="11" borderId="32" xfId="0" applyFont="1" applyFill="1" applyBorder="1" applyAlignment="1">
      <alignment horizontal="justify" vertical="center" wrapText="1"/>
    </xf>
    <xf numFmtId="0" fontId="8" fillId="11" borderId="32" xfId="0" applyFont="1" applyFill="1" applyBorder="1" applyAlignment="1">
      <alignment vertical="center" wrapText="1"/>
    </xf>
    <xf numFmtId="0" fontId="13" fillId="3" borderId="0" xfId="0" applyFont="1" applyFill="1"/>
    <xf numFmtId="0" fontId="14" fillId="3" borderId="0" xfId="0" applyFont="1" applyFill="1" applyAlignment="1">
      <alignment horizontal="center" vertical="center"/>
    </xf>
    <xf numFmtId="0" fontId="15" fillId="3" borderId="0" xfId="0" applyFont="1" applyFill="1" applyAlignment="1">
      <alignment horizontal="left" vertical="center"/>
    </xf>
    <xf numFmtId="0" fontId="16" fillId="3" borderId="0" xfId="0" applyFont="1" applyFill="1" applyAlignment="1">
      <alignment horizontal="left" vertical="center"/>
    </xf>
    <xf numFmtId="0" fontId="9" fillId="11" borderId="33" xfId="0" applyFont="1" applyFill="1" applyBorder="1" applyAlignment="1">
      <alignment horizontal="justify" vertical="center" wrapText="1"/>
    </xf>
    <xf numFmtId="0" fontId="9" fillId="11" borderId="32" xfId="0" applyFont="1" applyFill="1" applyBorder="1" applyAlignment="1">
      <alignment horizontal="center" vertical="center"/>
    </xf>
    <xf numFmtId="0" fontId="21" fillId="3" borderId="0" xfId="0" applyFont="1" applyFill="1" applyAlignment="1">
      <alignment horizontal="left" vertical="center" wrapText="1"/>
    </xf>
    <xf numFmtId="0" fontId="22" fillId="3" borderId="0" xfId="0" applyFont="1" applyFill="1" applyAlignment="1">
      <alignment horizontal="left" vertical="center" wrapText="1"/>
    </xf>
    <xf numFmtId="0" fontId="22" fillId="0" borderId="0" xfId="0" applyFont="1" applyAlignment="1">
      <alignment horizontal="left" vertical="center" wrapText="1"/>
    </xf>
    <xf numFmtId="0" fontId="9" fillId="11" borderId="30" xfId="0" applyFont="1" applyFill="1" applyBorder="1" applyAlignment="1">
      <alignment horizontal="center" vertical="center" wrapText="1"/>
    </xf>
    <xf numFmtId="0" fontId="9" fillId="11" borderId="32" xfId="0" applyFont="1" applyFill="1" applyBorder="1" applyAlignment="1">
      <alignment horizontal="center" vertical="center" wrapText="1"/>
    </xf>
    <xf numFmtId="0" fontId="1" fillId="0" borderId="0" xfId="0" applyFont="1" applyAlignment="1">
      <alignment vertical="center" wrapText="1"/>
    </xf>
    <xf numFmtId="0" fontId="1" fillId="3" borderId="0" xfId="0" applyFont="1" applyFill="1" applyAlignment="1">
      <alignment vertical="center" wrapText="1"/>
    </xf>
    <xf numFmtId="0" fontId="23" fillId="3" borderId="0" xfId="0" applyFont="1" applyFill="1" applyAlignment="1">
      <alignment horizontal="left" vertical="center" wrapText="1"/>
    </xf>
    <xf numFmtId="0" fontId="23" fillId="0" borderId="0" xfId="0" applyFont="1" applyAlignment="1">
      <alignment horizontal="left" vertical="center" wrapText="1"/>
    </xf>
    <xf numFmtId="0" fontId="24" fillId="11" borderId="30"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25" fillId="0" borderId="0" xfId="0" applyFont="1" applyAlignment="1">
      <alignment vertical="center" wrapText="1"/>
    </xf>
    <xf numFmtId="0" fontId="25" fillId="3" borderId="0" xfId="0" applyFont="1" applyFill="1" applyAlignment="1">
      <alignment vertical="center" wrapText="1"/>
    </xf>
    <xf numFmtId="0" fontId="10" fillId="0" borderId="0" xfId="0" applyFont="1" applyAlignment="1">
      <alignment vertical="center"/>
    </xf>
    <xf numFmtId="0" fontId="1" fillId="0" borderId="0" xfId="0" applyFont="1" applyAlignment="1">
      <alignment horizontal="left"/>
    </xf>
    <xf numFmtId="0" fontId="1" fillId="0" borderId="0" xfId="0" applyFont="1" applyAlignment="1">
      <alignment horizontal="center" vertical="center"/>
    </xf>
    <xf numFmtId="0" fontId="1" fillId="0" borderId="0" xfId="0" applyFont="1"/>
    <xf numFmtId="0" fontId="27" fillId="0" borderId="0" xfId="0" applyFont="1" applyAlignment="1">
      <alignment horizontal="left" vertical="center" wrapText="1"/>
    </xf>
    <xf numFmtId="0" fontId="27" fillId="0" borderId="0" xfId="0" applyFont="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vertical="center"/>
    </xf>
    <xf numFmtId="0" fontId="9" fillId="0" borderId="9" xfId="0" applyFont="1"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8" xfId="0" applyFont="1" applyBorder="1" applyAlignment="1">
      <alignment horizontal="center" vertical="center"/>
    </xf>
    <xf numFmtId="0" fontId="9" fillId="0" borderId="8" xfId="0" applyFont="1" applyBorder="1" applyAlignment="1">
      <alignment vertical="center"/>
    </xf>
    <xf numFmtId="0" fontId="9" fillId="2" borderId="1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9" fillId="0" borderId="14" xfId="0" applyFont="1" applyBorder="1" applyAlignment="1">
      <alignment horizontal="left" vertical="center" wrapText="1"/>
    </xf>
    <xf numFmtId="0" fontId="9" fillId="0" borderId="2" xfId="0" applyFont="1" applyBorder="1" applyAlignment="1">
      <alignment horizontal="center" vertical="center"/>
    </xf>
    <xf numFmtId="0" fontId="1" fillId="0" borderId="2" xfId="0" applyFont="1" applyBorder="1" applyAlignment="1">
      <alignment vertical="center"/>
    </xf>
    <xf numFmtId="0" fontId="9" fillId="0" borderId="2" xfId="0" applyFont="1" applyBorder="1" applyAlignment="1">
      <alignment vertical="center" wrapText="1"/>
    </xf>
    <xf numFmtId="0" fontId="1" fillId="0" borderId="2" xfId="0" applyFont="1" applyBorder="1"/>
    <xf numFmtId="0" fontId="9" fillId="0" borderId="2" xfId="0" applyFont="1" applyBorder="1" applyAlignment="1">
      <alignment horizontal="center" vertical="center" wrapText="1"/>
    </xf>
    <xf numFmtId="0" fontId="9" fillId="0" borderId="21" xfId="0" applyFont="1" applyBorder="1" applyAlignment="1">
      <alignment horizontal="left" vertical="center" wrapText="1"/>
    </xf>
    <xf numFmtId="0" fontId="9" fillId="0" borderId="21" xfId="0" applyFont="1" applyBorder="1" applyAlignment="1">
      <alignment horizontal="center" vertical="center" wrapText="1"/>
    </xf>
    <xf numFmtId="0" fontId="9" fillId="2" borderId="8" xfId="0" applyFont="1" applyFill="1" applyBorder="1" applyAlignment="1">
      <alignment horizontal="left" vertical="center" wrapText="1"/>
    </xf>
    <xf numFmtId="0" fontId="1" fillId="2" borderId="8" xfId="0" applyFont="1" applyFill="1" applyBorder="1" applyAlignment="1">
      <alignment vertical="center"/>
    </xf>
    <xf numFmtId="0" fontId="1" fillId="2" borderId="8" xfId="0" applyFont="1" applyFill="1" applyBorder="1"/>
    <xf numFmtId="0" fontId="9" fillId="0" borderId="8" xfId="0" applyFont="1" applyBorder="1" applyAlignment="1">
      <alignment horizontal="left" vertical="center" wrapText="1"/>
    </xf>
    <xf numFmtId="0" fontId="1" fillId="0" borderId="8" xfId="0" applyFont="1" applyBorder="1" applyAlignment="1">
      <alignment vertical="center"/>
    </xf>
    <xf numFmtId="0" fontId="1" fillId="0" borderId="8" xfId="0" applyFont="1" applyBorder="1"/>
    <xf numFmtId="0" fontId="9" fillId="0" borderId="8" xfId="0" applyFont="1" applyBorder="1" applyAlignment="1">
      <alignment vertical="center" wrapText="1"/>
    </xf>
    <xf numFmtId="0" fontId="9" fillId="0" borderId="21"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center" vertical="center" wrapText="1"/>
    </xf>
    <xf numFmtId="0" fontId="9" fillId="0" borderId="18" xfId="0" applyFont="1" applyBorder="1" applyAlignment="1">
      <alignment vertical="center" wrapText="1"/>
    </xf>
    <xf numFmtId="0" fontId="9" fillId="0" borderId="18" xfId="0" applyFont="1" applyBorder="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11" xfId="0" applyFont="1" applyBorder="1" applyAlignment="1">
      <alignment vertical="center" wrapText="1"/>
    </xf>
    <xf numFmtId="0" fontId="9" fillId="6" borderId="14" xfId="0" applyFont="1" applyFill="1" applyBorder="1" applyAlignment="1">
      <alignment horizontal="left" vertical="center" wrapText="1"/>
    </xf>
    <xf numFmtId="0" fontId="9" fillId="6" borderId="2" xfId="0" applyFont="1" applyFill="1" applyBorder="1" applyAlignment="1">
      <alignment horizontal="center" vertical="center" wrapText="1"/>
    </xf>
    <xf numFmtId="0" fontId="9" fillId="6" borderId="2" xfId="0" applyFont="1" applyFill="1" applyBorder="1" applyAlignment="1">
      <alignment vertical="center" wrapText="1"/>
    </xf>
    <xf numFmtId="0" fontId="9" fillId="6" borderId="19" xfId="0" applyFont="1" applyFill="1" applyBorder="1" applyAlignment="1">
      <alignment horizontal="left" vertical="center" wrapText="1"/>
    </xf>
    <xf numFmtId="0" fontId="9" fillId="6" borderId="18" xfId="0" applyFont="1" applyFill="1" applyBorder="1" applyAlignment="1">
      <alignment horizontal="center" vertical="center" wrapText="1"/>
    </xf>
    <xf numFmtId="0" fontId="9" fillId="6" borderId="18" xfId="0" applyFont="1" applyFill="1" applyBorder="1" applyAlignment="1">
      <alignment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8" xfId="0" applyFont="1" applyBorder="1" applyAlignment="1">
      <alignment horizontal="center" vertical="center" wrapText="1"/>
    </xf>
    <xf numFmtId="0" fontId="9" fillId="6" borderId="8" xfId="0" applyFont="1" applyFill="1" applyBorder="1" applyAlignment="1">
      <alignment horizontal="left" vertical="center" wrapText="1"/>
    </xf>
    <xf numFmtId="0" fontId="1" fillId="0" borderId="11" xfId="0" applyFont="1" applyBorder="1"/>
    <xf numFmtId="0" fontId="1" fillId="0" borderId="0" xfId="0" applyFont="1" applyAlignment="1">
      <alignment vertical="center"/>
    </xf>
    <xf numFmtId="0" fontId="28"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9" fillId="0" borderId="0" xfId="0" applyFont="1" applyAlignment="1">
      <alignment horizontal="center" vertical="center"/>
    </xf>
    <xf numFmtId="0" fontId="9" fillId="0" borderId="16" xfId="0" applyFont="1" applyBorder="1" applyAlignment="1">
      <alignment horizontal="left" vertical="center" wrapText="1"/>
    </xf>
    <xf numFmtId="0" fontId="9" fillId="9" borderId="14" xfId="0" applyFont="1" applyFill="1" applyBorder="1" applyAlignment="1">
      <alignment horizontal="left" vertical="center" wrapText="1"/>
    </xf>
    <xf numFmtId="0" fontId="9" fillId="9" borderId="2" xfId="0" applyFont="1" applyFill="1" applyBorder="1" applyAlignment="1">
      <alignment horizontal="center" vertical="center"/>
    </xf>
    <xf numFmtId="0" fontId="9" fillId="9" borderId="2" xfId="0" applyFont="1" applyFill="1" applyBorder="1" applyAlignment="1">
      <alignment vertical="center" wrapText="1"/>
    </xf>
    <xf numFmtId="0" fontId="1" fillId="9" borderId="2" xfId="0" applyFont="1" applyFill="1" applyBorder="1" applyAlignment="1">
      <alignment vertical="center"/>
    </xf>
    <xf numFmtId="0" fontId="1" fillId="0" borderId="18" xfId="0" applyFont="1" applyBorder="1" applyAlignment="1">
      <alignment vertical="center"/>
    </xf>
    <xf numFmtId="0" fontId="9" fillId="0" borderId="19" xfId="0" applyFont="1" applyBorder="1" applyAlignment="1">
      <alignment horizontal="left" vertical="center" wrapText="1"/>
    </xf>
    <xf numFmtId="0" fontId="9" fillId="0" borderId="18" xfId="0" applyFont="1" applyBorder="1" applyAlignment="1">
      <alignment horizontal="center" vertical="center"/>
    </xf>
    <xf numFmtId="0" fontId="9" fillId="9" borderId="19" xfId="0" applyFont="1" applyFill="1" applyBorder="1" applyAlignment="1">
      <alignment horizontal="left" vertical="center" wrapText="1"/>
    </xf>
    <xf numFmtId="0" fontId="9" fillId="9" borderId="18" xfId="0" applyFont="1" applyFill="1" applyBorder="1" applyAlignment="1">
      <alignment horizontal="center" vertical="center"/>
    </xf>
    <xf numFmtId="0" fontId="9" fillId="9" borderId="18" xfId="0" applyFont="1" applyFill="1" applyBorder="1" applyAlignment="1">
      <alignment vertical="center" wrapText="1"/>
    </xf>
    <xf numFmtId="0" fontId="1" fillId="9" borderId="18" xfId="0" applyFont="1" applyFill="1" applyBorder="1" applyAlignment="1">
      <alignment vertical="center"/>
    </xf>
    <xf numFmtId="0" fontId="21" fillId="3" borderId="0" xfId="0" applyFont="1" applyFill="1" applyAlignment="1">
      <alignment horizontal="center" vertical="center" wrapText="1"/>
    </xf>
    <xf numFmtId="0" fontId="11" fillId="7" borderId="2" xfId="0" applyFont="1" applyFill="1" applyBorder="1" applyAlignment="1">
      <alignment horizontal="center" vertical="center"/>
    </xf>
    <xf numFmtId="0" fontId="11" fillId="7" borderId="14" xfId="0" applyFont="1" applyFill="1" applyBorder="1" applyAlignment="1">
      <alignment horizontal="center" vertical="center"/>
    </xf>
    <xf numFmtId="0" fontId="29" fillId="0" borderId="0" xfId="0" applyFont="1"/>
    <xf numFmtId="0" fontId="30" fillId="0" borderId="0" xfId="0" applyFont="1"/>
    <xf numFmtId="0" fontId="31" fillId="0" borderId="0" xfId="0" applyFont="1"/>
    <xf numFmtId="0" fontId="0" fillId="0" borderId="0" xfId="0" applyAlignment="1">
      <alignment vertical="center" wrapText="1"/>
    </xf>
    <xf numFmtId="0" fontId="11" fillId="7" borderId="18" xfId="0" applyFont="1" applyFill="1" applyBorder="1" applyAlignment="1">
      <alignment horizontal="center" vertical="center" wrapText="1"/>
    </xf>
    <xf numFmtId="0" fontId="1" fillId="0" borderId="0" xfId="0" applyFont="1" applyAlignment="1">
      <alignment wrapText="1"/>
    </xf>
    <xf numFmtId="0" fontId="22" fillId="3" borderId="0" xfId="0" applyFont="1" applyFill="1" applyAlignment="1">
      <alignment horizontal="center" vertical="center" wrapText="1"/>
    </xf>
    <xf numFmtId="0" fontId="28" fillId="0" borderId="0" xfId="0" applyFont="1" applyAlignment="1">
      <alignment horizontal="center" vertical="center" wrapText="1"/>
    </xf>
    <xf numFmtId="0" fontId="35" fillId="0" borderId="0" xfId="0" applyFont="1" applyAlignment="1">
      <alignment horizontal="center" vertical="center" wrapText="1"/>
    </xf>
    <xf numFmtId="0" fontId="25" fillId="0" borderId="0" xfId="0" applyFont="1"/>
    <xf numFmtId="0" fontId="25" fillId="0" borderId="0" xfId="0" applyFont="1" applyAlignment="1">
      <alignment vertical="center"/>
    </xf>
    <xf numFmtId="0" fontId="9" fillId="0" borderId="24" xfId="0" applyFont="1" applyBorder="1" applyAlignment="1">
      <alignment horizontal="left" vertical="center" wrapText="1"/>
    </xf>
    <xf numFmtId="0" fontId="1" fillId="0" borderId="22" xfId="0" applyFont="1" applyBorder="1"/>
    <xf numFmtId="0" fontId="1" fillId="0" borderId="17" xfId="0" applyFont="1" applyBorder="1"/>
    <xf numFmtId="0" fontId="9" fillId="10" borderId="17" xfId="0" applyFont="1" applyFill="1" applyBorder="1" applyAlignment="1">
      <alignment horizontal="left" vertical="center" wrapText="1"/>
    </xf>
    <xf numFmtId="0" fontId="9" fillId="10" borderId="18" xfId="0" applyFont="1" applyFill="1" applyBorder="1" applyAlignment="1">
      <alignment horizontal="center" vertical="center" wrapText="1"/>
    </xf>
    <xf numFmtId="0" fontId="9" fillId="10" borderId="18" xfId="0" applyFont="1" applyFill="1" applyBorder="1" applyAlignment="1">
      <alignment vertical="center" wrapText="1"/>
    </xf>
    <xf numFmtId="0" fontId="9" fillId="10" borderId="8" xfId="0" applyFont="1" applyFill="1" applyBorder="1" applyAlignment="1">
      <alignment horizontal="left" vertical="center" wrapText="1"/>
    </xf>
    <xf numFmtId="0" fontId="9" fillId="10" borderId="2" xfId="0" applyFont="1" applyFill="1" applyBorder="1" applyAlignment="1">
      <alignment horizontal="center" vertical="center" wrapText="1"/>
    </xf>
    <xf numFmtId="0" fontId="9" fillId="10" borderId="2" xfId="0" applyFont="1" applyFill="1" applyBorder="1" applyAlignment="1">
      <alignment vertical="center" wrapText="1"/>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9" fillId="0" borderId="12" xfId="0" applyFont="1" applyBorder="1" applyAlignment="1">
      <alignment vertical="center" wrapText="1"/>
    </xf>
    <xf numFmtId="0" fontId="9" fillId="6" borderId="8" xfId="0" applyFont="1" applyFill="1" applyBorder="1" applyAlignment="1">
      <alignment vertical="center" wrapText="1"/>
    </xf>
    <xf numFmtId="0" fontId="9" fillId="6" borderId="17" xfId="0" applyFont="1" applyFill="1" applyBorder="1" applyAlignment="1">
      <alignment horizontal="left" vertical="center" wrapText="1"/>
    </xf>
    <xf numFmtId="0" fontId="9" fillId="6" borderId="17" xfId="0" applyFont="1" applyFill="1" applyBorder="1" applyAlignment="1">
      <alignment horizontal="center" vertical="center" wrapText="1"/>
    </xf>
    <xf numFmtId="0" fontId="9" fillId="6" borderId="17" xfId="0" applyFont="1" applyFill="1" applyBorder="1" applyAlignment="1">
      <alignment vertical="center" wrapText="1"/>
    </xf>
    <xf numFmtId="0" fontId="1" fillId="6" borderId="37" xfId="0" applyFont="1" applyFill="1" applyBorder="1"/>
    <xf numFmtId="0" fontId="9" fillId="0" borderId="38" xfId="0" applyFont="1" applyBorder="1" applyAlignment="1">
      <alignment vertical="center" wrapText="1"/>
    </xf>
    <xf numFmtId="0" fontId="9" fillId="0" borderId="38" xfId="0" applyFont="1" applyBorder="1" applyAlignment="1">
      <alignment horizontal="left" vertical="center" wrapText="1"/>
    </xf>
    <xf numFmtId="0" fontId="9" fillId="0" borderId="12" xfId="0" applyFont="1" applyBorder="1" applyAlignment="1">
      <alignment horizontal="left" vertical="center" wrapText="1"/>
    </xf>
    <xf numFmtId="0" fontId="9" fillId="6" borderId="12" xfId="0" applyFont="1" applyFill="1" applyBorder="1" applyAlignment="1">
      <alignment horizontal="left" vertical="center" wrapText="1"/>
    </xf>
    <xf numFmtId="0" fontId="9" fillId="6" borderId="12" xfId="0" applyFont="1" applyFill="1" applyBorder="1" applyAlignment="1">
      <alignment vertical="center" wrapText="1"/>
    </xf>
    <xf numFmtId="0" fontId="9" fillId="6" borderId="37" xfId="0" applyFont="1" applyFill="1" applyBorder="1" applyAlignment="1">
      <alignment horizontal="left" vertical="center" wrapText="1"/>
    </xf>
    <xf numFmtId="0" fontId="9" fillId="6" borderId="37" xfId="0" applyFont="1" applyFill="1" applyBorder="1" applyAlignment="1">
      <alignment vertical="center" wrapText="1"/>
    </xf>
    <xf numFmtId="0" fontId="9" fillId="6" borderId="8"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horizontal="left" vertical="center" wrapText="1"/>
    </xf>
    <xf numFmtId="0" fontId="9" fillId="0" borderId="24" xfId="0" applyFont="1" applyBorder="1" applyAlignment="1">
      <alignment horizontal="center" vertical="center"/>
    </xf>
    <xf numFmtId="0" fontId="1" fillId="0" borderId="24" xfId="0" applyFont="1" applyBorder="1" applyAlignment="1">
      <alignment vertical="center"/>
    </xf>
    <xf numFmtId="0" fontId="25" fillId="11" borderId="2" xfId="0" applyFont="1" applyFill="1" applyBorder="1"/>
    <xf numFmtId="0" fontId="25" fillId="11" borderId="2" xfId="0" applyFont="1" applyFill="1" applyBorder="1" applyAlignment="1">
      <alignment vertical="center"/>
    </xf>
    <xf numFmtId="0" fontId="25" fillId="11" borderId="8" xfId="0" applyFont="1" applyFill="1" applyBorder="1"/>
    <xf numFmtId="0" fontId="37" fillId="7" borderId="17" xfId="0" applyFont="1" applyFill="1" applyBorder="1" applyAlignment="1">
      <alignment horizontal="center" vertical="center" wrapText="1"/>
    </xf>
    <xf numFmtId="0" fontId="38" fillId="11" borderId="2"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6" fillId="7" borderId="18" xfId="0" applyFont="1" applyFill="1" applyBorder="1" applyAlignment="1">
      <alignment horizontal="center" vertical="center" wrapText="1"/>
    </xf>
    <xf numFmtId="0" fontId="38" fillId="11" borderId="8" xfId="0" applyFont="1" applyFill="1" applyBorder="1" applyAlignment="1">
      <alignment horizontal="left" vertical="center" wrapText="1"/>
    </xf>
    <xf numFmtId="0" fontId="11" fillId="7" borderId="18" xfId="0" applyFont="1" applyFill="1" applyBorder="1" applyAlignment="1">
      <alignment vertical="center" wrapText="1"/>
    </xf>
    <xf numFmtId="0" fontId="43" fillId="0" borderId="0" xfId="1" applyAlignment="1">
      <alignment vertical="center"/>
    </xf>
    <xf numFmtId="0" fontId="1" fillId="0" borderId="8" xfId="0" applyFont="1" applyBorder="1" applyAlignment="1">
      <alignment horizontal="center" vertical="center"/>
    </xf>
    <xf numFmtId="0" fontId="38" fillId="11" borderId="2" xfId="0" applyFont="1" applyFill="1" applyBorder="1" applyAlignment="1">
      <alignment horizontal="center" vertical="center" wrapText="1"/>
    </xf>
    <xf numFmtId="0" fontId="9" fillId="11" borderId="42" xfId="0" applyFont="1" applyFill="1" applyBorder="1" applyAlignment="1">
      <alignment horizontal="center" vertical="center"/>
    </xf>
    <xf numFmtId="0" fontId="9" fillId="11" borderId="42" xfId="0" applyFont="1" applyFill="1" applyBorder="1" applyAlignment="1">
      <alignment horizontal="center" vertical="center" wrapText="1"/>
    </xf>
    <xf numFmtId="0" fontId="37" fillId="7" borderId="18" xfId="0" applyFont="1" applyFill="1" applyBorder="1" applyAlignment="1">
      <alignment horizontal="center" vertical="center" wrapText="1"/>
    </xf>
    <xf numFmtId="0" fontId="38" fillId="11" borderId="2" xfId="0" applyFont="1" applyFill="1" applyBorder="1" applyAlignment="1">
      <alignment horizontal="left" vertical="center" wrapText="1" indent="1"/>
    </xf>
    <xf numFmtId="0" fontId="39" fillId="11" borderId="2" xfId="0" applyFont="1" applyFill="1" applyBorder="1" applyAlignment="1">
      <alignment horizontal="left" vertical="center" wrapText="1" indent="1"/>
    </xf>
    <xf numFmtId="0" fontId="1" fillId="0" borderId="12" xfId="0" applyFont="1" applyBorder="1" applyAlignment="1">
      <alignment horizontal="center" vertical="center"/>
    </xf>
    <xf numFmtId="0" fontId="11" fillId="7" borderId="7" xfId="0" applyFont="1" applyFill="1" applyBorder="1" applyAlignment="1">
      <alignment horizontal="center" vertical="center" wrapText="1"/>
    </xf>
    <xf numFmtId="0" fontId="44" fillId="7" borderId="18" xfId="0" applyFont="1" applyFill="1" applyBorder="1" applyAlignment="1">
      <alignment horizontal="center" vertical="center" wrapText="1"/>
    </xf>
    <xf numFmtId="0" fontId="24" fillId="11" borderId="31" xfId="0" applyFont="1" applyFill="1" applyBorder="1" applyAlignment="1">
      <alignment vertical="center" wrapText="1"/>
    </xf>
    <xf numFmtId="0" fontId="9" fillId="11" borderId="30" xfId="0" applyFont="1" applyFill="1" applyBorder="1" applyAlignment="1">
      <alignment vertical="center" wrapText="1"/>
    </xf>
    <xf numFmtId="0" fontId="24" fillId="11" borderId="30" xfId="0" applyFont="1" applyFill="1" applyBorder="1" applyAlignment="1">
      <alignment vertical="center" wrapText="1"/>
    </xf>
    <xf numFmtId="0" fontId="9" fillId="6" borderId="1" xfId="0" applyFont="1" applyFill="1" applyBorder="1" applyAlignment="1">
      <alignment vertical="center" wrapText="1"/>
    </xf>
    <xf numFmtId="0" fontId="9" fillId="6" borderId="11" xfId="0" applyFont="1" applyFill="1" applyBorder="1" applyAlignment="1">
      <alignment vertical="center" wrapText="1"/>
    </xf>
    <xf numFmtId="0" fontId="1" fillId="6" borderId="12" xfId="0" applyFont="1" applyFill="1" applyBorder="1"/>
    <xf numFmtId="0" fontId="11" fillId="7" borderId="4" xfId="0" applyFont="1" applyFill="1" applyBorder="1" applyAlignment="1">
      <alignment horizontal="center" vertical="center" wrapText="1"/>
    </xf>
    <xf numFmtId="9" fontId="25" fillId="12" borderId="2" xfId="2" applyFont="1" applyFill="1" applyBorder="1"/>
    <xf numFmtId="0" fontId="30" fillId="0" borderId="0" xfId="0" applyFont="1" applyAlignment="1">
      <alignment vertical="center"/>
    </xf>
    <xf numFmtId="0" fontId="30" fillId="3" borderId="0" xfId="0" applyFont="1" applyFill="1"/>
    <xf numFmtId="0" fontId="9" fillId="0" borderId="4"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4" borderId="7" xfId="0" applyFont="1" applyFill="1" applyBorder="1" applyAlignment="1">
      <alignment horizontal="center" vertical="center" wrapText="1"/>
    </xf>
    <xf numFmtId="0" fontId="9" fillId="11" borderId="31" xfId="0" applyFont="1" applyFill="1" applyBorder="1" applyAlignment="1">
      <alignment vertical="center" wrapText="1"/>
    </xf>
    <xf numFmtId="0" fontId="9" fillId="11" borderId="33" xfId="0" applyFont="1" applyFill="1" applyBorder="1" applyAlignment="1">
      <alignment vertical="center" wrapText="1"/>
    </xf>
    <xf numFmtId="0" fontId="9" fillId="11" borderId="32" xfId="0" applyFont="1" applyFill="1" applyBorder="1" applyAlignment="1">
      <alignment vertical="center" wrapText="1"/>
    </xf>
    <xf numFmtId="0" fontId="11" fillId="7" borderId="43" xfId="0" applyFont="1" applyFill="1" applyBorder="1" applyAlignment="1">
      <alignment horizontal="center" vertical="center"/>
    </xf>
    <xf numFmtId="0" fontId="9" fillId="11" borderId="44" xfId="0" applyFont="1" applyFill="1" applyBorder="1" applyAlignment="1">
      <alignment vertical="center" wrapText="1"/>
    </xf>
    <xf numFmtId="0" fontId="9" fillId="11" borderId="45" xfId="0" applyFont="1" applyFill="1" applyBorder="1" applyAlignment="1">
      <alignment vertical="center" wrapText="1"/>
    </xf>
    <xf numFmtId="0" fontId="9" fillId="11" borderId="46" xfId="0" applyFont="1" applyFill="1" applyBorder="1" applyAlignment="1">
      <alignment vertical="center" wrapText="1"/>
    </xf>
    <xf numFmtId="0" fontId="9" fillId="9" borderId="16" xfId="0" applyFont="1" applyFill="1" applyBorder="1" applyAlignment="1">
      <alignment horizontal="left" vertical="center" wrapText="1"/>
    </xf>
    <xf numFmtId="0" fontId="9" fillId="9" borderId="8" xfId="0" applyFont="1" applyFill="1" applyBorder="1" applyAlignment="1">
      <alignment vertical="center" wrapText="1"/>
    </xf>
    <xf numFmtId="0" fontId="1" fillId="9" borderId="8" xfId="0" applyFont="1" applyFill="1" applyBorder="1" applyAlignment="1">
      <alignment vertical="center"/>
    </xf>
    <xf numFmtId="0" fontId="9" fillId="9" borderId="8"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horizontal="left" vertical="center" wrapText="1"/>
    </xf>
    <xf numFmtId="0" fontId="52" fillId="0" borderId="0" xfId="0" applyFont="1" applyAlignment="1">
      <alignment vertical="center"/>
    </xf>
    <xf numFmtId="0" fontId="53" fillId="0" borderId="0" xfId="0" applyFont="1" applyAlignment="1">
      <alignment vertical="center"/>
    </xf>
    <xf numFmtId="0" fontId="54" fillId="0" borderId="0" xfId="0" applyFont="1" applyAlignment="1">
      <alignment vertical="center" wrapText="1"/>
    </xf>
    <xf numFmtId="0" fontId="54" fillId="0" borderId="0" xfId="0" applyFont="1" applyAlignment="1">
      <alignment vertical="center"/>
    </xf>
    <xf numFmtId="0" fontId="9" fillId="0" borderId="0" xfId="0" applyFont="1"/>
    <xf numFmtId="0" fontId="55" fillId="0" borderId="0" xfId="1" applyFont="1" applyAlignment="1">
      <alignment horizontal="left" vertical="center" indent="1"/>
    </xf>
    <xf numFmtId="0" fontId="10" fillId="0" borderId="0" xfId="0" applyFont="1" applyAlignment="1">
      <alignment vertical="center" wrapText="1"/>
    </xf>
    <xf numFmtId="0" fontId="44" fillId="7" borderId="18" xfId="0" applyFont="1" applyFill="1" applyBorder="1" applyAlignment="1">
      <alignment vertical="center" wrapText="1"/>
    </xf>
    <xf numFmtId="0" fontId="9" fillId="0" borderId="23" xfId="0" applyFont="1" applyBorder="1" applyAlignment="1">
      <alignment horizontal="left" vertical="center" wrapText="1"/>
    </xf>
    <xf numFmtId="0" fontId="9" fillId="0" borderId="23" xfId="0" applyFont="1" applyBorder="1" applyAlignment="1">
      <alignment horizontal="center" vertical="center" wrapText="1"/>
    </xf>
    <xf numFmtId="0" fontId="9" fillId="0" borderId="23" xfId="0" applyFont="1" applyBorder="1" applyAlignment="1">
      <alignment vertical="center" wrapText="1"/>
    </xf>
    <xf numFmtId="0" fontId="57" fillId="3" borderId="28" xfId="0" applyFont="1" applyFill="1" applyBorder="1" applyAlignment="1">
      <alignment horizontal="center" vertical="center"/>
    </xf>
    <xf numFmtId="14" fontId="13" fillId="3" borderId="28" xfId="0" applyNumberFormat="1" applyFont="1" applyFill="1" applyBorder="1"/>
    <xf numFmtId="164" fontId="9" fillId="0" borderId="9" xfId="3" applyFont="1" applyBorder="1" applyAlignment="1">
      <alignment vertical="center"/>
    </xf>
    <xf numFmtId="9" fontId="9" fillId="2" borderId="2" xfId="2" applyFont="1" applyFill="1" applyBorder="1" applyAlignment="1">
      <alignment vertical="center" wrapText="1"/>
    </xf>
    <xf numFmtId="9" fontId="9" fillId="6" borderId="2" xfId="2" applyFont="1" applyFill="1" applyBorder="1" applyAlignment="1">
      <alignment vertical="center" wrapText="1"/>
    </xf>
    <xf numFmtId="10" fontId="9" fillId="6" borderId="2" xfId="2" applyNumberFormat="1" applyFont="1" applyFill="1" applyBorder="1" applyAlignment="1">
      <alignment vertical="center" wrapText="1"/>
    </xf>
    <xf numFmtId="166" fontId="9" fillId="0" borderId="1" xfId="3" applyNumberFormat="1" applyFont="1" applyBorder="1" applyAlignment="1">
      <alignment vertical="center"/>
    </xf>
    <xf numFmtId="166" fontId="9" fillId="0" borderId="9" xfId="3" applyNumberFormat="1" applyFont="1" applyBorder="1" applyAlignment="1">
      <alignment vertical="center"/>
    </xf>
    <xf numFmtId="166" fontId="9" fillId="0" borderId="3" xfId="3" applyNumberFormat="1" applyFont="1" applyFill="1" applyBorder="1" applyAlignment="1">
      <alignment vertical="center"/>
    </xf>
    <xf numFmtId="166" fontId="9" fillId="0" borderId="9" xfId="3" applyNumberFormat="1" applyFont="1" applyFill="1" applyBorder="1" applyAlignment="1">
      <alignment vertical="center"/>
    </xf>
    <xf numFmtId="166" fontId="9" fillId="0" borderId="10" xfId="3" applyNumberFormat="1" applyFont="1" applyFill="1" applyBorder="1" applyAlignment="1">
      <alignment vertical="center"/>
    </xf>
    <xf numFmtId="166" fontId="1" fillId="0" borderId="2" xfId="3" applyNumberFormat="1" applyFont="1" applyBorder="1" applyAlignment="1">
      <alignment vertical="center"/>
    </xf>
    <xf numFmtId="0" fontId="1" fillId="0" borderId="2" xfId="0" applyFont="1" applyBorder="1" applyAlignment="1">
      <alignment horizontal="center" vertical="center"/>
    </xf>
    <xf numFmtId="3" fontId="9" fillId="6" borderId="2" xfId="0" applyNumberFormat="1" applyFont="1" applyFill="1" applyBorder="1" applyAlignment="1">
      <alignment vertical="center" wrapText="1"/>
    </xf>
    <xf numFmtId="3" fontId="9" fillId="0" borderId="1" xfId="0" applyNumberFormat="1" applyFont="1" applyBorder="1" applyAlignment="1">
      <alignment vertical="center" wrapText="1"/>
    </xf>
    <xf numFmtId="9" fontId="9" fillId="0" borderId="1" xfId="2" applyFont="1" applyBorder="1" applyAlignment="1">
      <alignment vertical="center" wrapText="1"/>
    </xf>
    <xf numFmtId="10" fontId="9" fillId="6" borderId="12" xfId="0" applyNumberFormat="1" applyFont="1" applyFill="1" applyBorder="1" applyAlignment="1">
      <alignment horizontal="center" vertical="center" wrapText="1"/>
    </xf>
    <xf numFmtId="165" fontId="9" fillId="0" borderId="12" xfId="2" applyNumberFormat="1" applyFont="1" applyBorder="1" applyAlignment="1">
      <alignment horizontal="center" vertical="center" wrapText="1"/>
    </xf>
    <xf numFmtId="0" fontId="9" fillId="6" borderId="12" xfId="0" applyFont="1" applyFill="1" applyBorder="1" applyAlignment="1">
      <alignment horizontal="center" vertical="center" wrapText="1"/>
    </xf>
    <xf numFmtId="9" fontId="9" fillId="6" borderId="1" xfId="2" applyFont="1" applyFill="1" applyBorder="1" applyAlignment="1">
      <alignment vertical="center" wrapText="1"/>
    </xf>
    <xf numFmtId="9" fontId="9" fillId="0" borderId="2" xfId="2" applyFont="1" applyBorder="1" applyAlignment="1">
      <alignment vertical="center" wrapText="1"/>
    </xf>
    <xf numFmtId="9" fontId="9" fillId="6" borderId="2" xfId="0" applyNumberFormat="1" applyFont="1" applyFill="1" applyBorder="1" applyAlignment="1">
      <alignment vertical="center" wrapText="1"/>
    </xf>
    <xf numFmtId="0" fontId="9" fillId="0" borderId="2" xfId="0" applyFont="1" applyBorder="1" applyAlignment="1">
      <alignment horizontal="right" vertical="center" wrapText="1"/>
    </xf>
    <xf numFmtId="9" fontId="9" fillId="6" borderId="13" xfId="0" applyNumberFormat="1" applyFont="1" applyFill="1" applyBorder="1" applyAlignment="1">
      <alignment vertical="center"/>
    </xf>
    <xf numFmtId="9" fontId="9" fillId="6" borderId="9" xfId="0" applyNumberFormat="1" applyFont="1" applyFill="1" applyBorder="1" applyAlignment="1">
      <alignment vertical="center"/>
    </xf>
    <xf numFmtId="9" fontId="9" fillId="6" borderId="27" xfId="0" applyNumberFormat="1" applyFont="1" applyFill="1" applyBorder="1" applyAlignment="1">
      <alignment vertical="center"/>
    </xf>
    <xf numFmtId="9" fontId="9" fillId="6" borderId="17" xfId="2" applyFont="1" applyFill="1" applyBorder="1" applyAlignment="1">
      <alignment vertical="center" wrapText="1"/>
    </xf>
    <xf numFmtId="9" fontId="9" fillId="0" borderId="2" xfId="2" applyFont="1" applyBorder="1" applyAlignment="1">
      <alignment horizontal="right" vertical="center" wrapText="1"/>
    </xf>
    <xf numFmtId="1" fontId="0" fillId="0" borderId="2" xfId="0" applyNumberFormat="1" applyBorder="1"/>
    <xf numFmtId="0" fontId="9" fillId="6" borderId="8" xfId="0" applyFont="1" applyFill="1" applyBorder="1" applyAlignment="1">
      <alignment horizontal="right" vertical="center" wrapText="1"/>
    </xf>
    <xf numFmtId="9" fontId="9" fillId="0" borderId="2" xfId="0" applyNumberFormat="1" applyFont="1" applyBorder="1" applyAlignment="1">
      <alignment horizontal="right" vertical="center" wrapText="1"/>
    </xf>
    <xf numFmtId="165" fontId="9" fillId="6" borderId="17" xfId="2" applyNumberFormat="1" applyFont="1" applyFill="1" applyBorder="1" applyAlignment="1">
      <alignment vertical="center" wrapText="1"/>
    </xf>
    <xf numFmtId="0" fontId="9" fillId="6" borderId="2" xfId="0" applyFont="1" applyFill="1" applyBorder="1" applyAlignment="1">
      <alignment horizontal="right" vertical="center" wrapText="1"/>
    </xf>
    <xf numFmtId="0" fontId="1" fillId="9" borderId="2" xfId="0" applyFont="1" applyFill="1" applyBorder="1" applyAlignment="1">
      <alignment vertical="center" wrapText="1"/>
    </xf>
    <xf numFmtId="0" fontId="1" fillId="0" borderId="8" xfId="0" applyFont="1" applyBorder="1" applyAlignment="1">
      <alignment vertical="center" wrapText="1"/>
    </xf>
    <xf numFmtId="0" fontId="9" fillId="11" borderId="33" xfId="0" applyFont="1" applyFill="1" applyBorder="1" applyAlignment="1">
      <alignment horizontal="center" vertical="center" wrapText="1"/>
    </xf>
    <xf numFmtId="0" fontId="1" fillId="0" borderId="18" xfId="0" applyFont="1" applyBorder="1" applyAlignment="1">
      <alignment vertical="center" wrapText="1"/>
    </xf>
    <xf numFmtId="0" fontId="1" fillId="0" borderId="2" xfId="0" applyFont="1" applyBorder="1" applyAlignment="1">
      <alignment vertical="center" wrapText="1"/>
    </xf>
    <xf numFmtId="10" fontId="9" fillId="6" borderId="17" xfId="0" applyNumberFormat="1" applyFont="1" applyFill="1" applyBorder="1" applyAlignment="1">
      <alignment vertical="center" wrapText="1"/>
    </xf>
    <xf numFmtId="164" fontId="9" fillId="0" borderId="3" xfId="3" applyFont="1" applyBorder="1" applyAlignment="1">
      <alignment vertical="center"/>
    </xf>
    <xf numFmtId="164" fontId="9" fillId="0" borderId="10" xfId="3" applyFont="1" applyBorder="1" applyAlignment="1">
      <alignment vertical="center"/>
    </xf>
    <xf numFmtId="166" fontId="9" fillId="0" borderId="3" xfId="3" applyNumberFormat="1" applyFont="1" applyBorder="1" applyAlignment="1">
      <alignment vertical="center"/>
    </xf>
    <xf numFmtId="166" fontId="9" fillId="0" borderId="10" xfId="3" applyNumberFormat="1" applyFont="1" applyBorder="1" applyAlignment="1">
      <alignment vertical="center"/>
    </xf>
    <xf numFmtId="166" fontId="9" fillId="0" borderId="8" xfId="3" applyNumberFormat="1" applyFont="1" applyBorder="1" applyAlignment="1">
      <alignment vertical="center"/>
    </xf>
    <xf numFmtId="164" fontId="9" fillId="0" borderId="1" xfId="3" applyFont="1" applyBorder="1" applyAlignment="1">
      <alignment vertical="center"/>
    </xf>
    <xf numFmtId="0" fontId="12" fillId="3" borderId="0" xfId="0" applyFont="1" applyFill="1" applyAlignment="1">
      <alignment horizontal="center" vertical="center"/>
    </xf>
    <xf numFmtId="0" fontId="19" fillId="3" borderId="0" xfId="0" applyFont="1" applyFill="1" applyAlignment="1">
      <alignment horizontal="left" vertical="center" wrapText="1"/>
    </xf>
    <xf numFmtId="0" fontId="20" fillId="3" borderId="0" xfId="0" applyFont="1" applyFill="1" applyAlignment="1">
      <alignment horizontal="left" vertical="center" wrapText="1"/>
    </xf>
    <xf numFmtId="0" fontId="17" fillId="11" borderId="0" xfId="0" applyFont="1" applyFill="1" applyAlignment="1">
      <alignment horizontal="left" vertical="center" wrapText="1"/>
    </xf>
    <xf numFmtId="0" fontId="18" fillId="11" borderId="0" xfId="0" applyFont="1" applyFill="1" applyAlignment="1">
      <alignment horizontal="left" vertical="center" wrapText="1"/>
    </xf>
    <xf numFmtId="0" fontId="46" fillId="3" borderId="0" xfId="0" applyFont="1" applyFill="1" applyAlignment="1">
      <alignment horizontal="left" vertical="center" wrapText="1"/>
    </xf>
    <xf numFmtId="0" fontId="47" fillId="3" borderId="0" xfId="0" applyFont="1" applyFill="1" applyAlignment="1">
      <alignment horizontal="left" vertical="center" wrapText="1"/>
    </xf>
    <xf numFmtId="0" fontId="5" fillId="3" borderId="0" xfId="0" applyFont="1" applyFill="1" applyAlignment="1">
      <alignment horizontal="left" vertical="center" wrapText="1"/>
    </xf>
    <xf numFmtId="0" fontId="3" fillId="3" borderId="0" xfId="0" applyFont="1" applyFill="1" applyAlignment="1">
      <alignment horizontal="left" vertical="center" wrapText="1"/>
    </xf>
    <xf numFmtId="0" fontId="40" fillId="3" borderId="0" xfId="0" applyFont="1" applyFill="1" applyAlignment="1">
      <alignment horizontal="left" vertical="center"/>
    </xf>
    <xf numFmtId="0" fontId="11" fillId="7" borderId="34" xfId="0" applyFont="1" applyFill="1" applyBorder="1" applyAlignment="1">
      <alignment horizontal="center" vertical="center"/>
    </xf>
    <xf numFmtId="0" fontId="11" fillId="7" borderId="35" xfId="0" applyFont="1" applyFill="1" applyBorder="1" applyAlignment="1">
      <alignment horizontal="center" vertical="center"/>
    </xf>
    <xf numFmtId="0" fontId="10" fillId="5" borderId="20"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16" xfId="0" applyFont="1" applyBorder="1"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9" fillId="6" borderId="1"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9" fillId="0" borderId="4" xfId="0" applyFont="1" applyBorder="1" applyAlignment="1">
      <alignment horizontal="left" vertical="center" wrapText="1"/>
    </xf>
    <xf numFmtId="0" fontId="32" fillId="5" borderId="4" xfId="0" applyFont="1" applyFill="1" applyBorder="1" applyAlignment="1">
      <alignment horizontal="center" vertical="center"/>
    </xf>
    <xf numFmtId="0" fontId="32" fillId="5" borderId="5" xfId="0" applyFont="1" applyFill="1" applyBorder="1" applyAlignment="1">
      <alignment horizontal="center" vertical="center"/>
    </xf>
    <xf numFmtId="0" fontId="32" fillId="5" borderId="6" xfId="0" applyFont="1" applyFill="1" applyBorder="1" applyAlignment="1">
      <alignment horizontal="center" vertical="center"/>
    </xf>
    <xf numFmtId="0" fontId="33" fillId="4" borderId="7" xfId="0" applyFont="1" applyFill="1" applyBorder="1" applyAlignment="1">
      <alignment horizontal="center" vertical="center"/>
    </xf>
    <xf numFmtId="0" fontId="33" fillId="4" borderId="0" xfId="0" applyFont="1" applyFill="1" applyAlignment="1">
      <alignment horizontal="center" vertical="center"/>
    </xf>
    <xf numFmtId="0" fontId="33" fillId="4" borderId="11" xfId="0" applyFont="1" applyFill="1" applyBorder="1" applyAlignment="1">
      <alignment horizontal="center" vertical="center"/>
    </xf>
    <xf numFmtId="0" fontId="10" fillId="5" borderId="24"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8" borderId="36"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34" fillId="8" borderId="4" xfId="0" applyFont="1" applyFill="1" applyBorder="1" applyAlignment="1">
      <alignment horizontal="center" vertical="center"/>
    </xf>
    <xf numFmtId="0" fontId="34" fillId="8" borderId="5" xfId="0" applyFont="1" applyFill="1" applyBorder="1" applyAlignment="1">
      <alignment horizontal="center" vertical="center"/>
    </xf>
    <xf numFmtId="0" fontId="34" fillId="8" borderId="6" xfId="0" applyFont="1" applyFill="1" applyBorder="1" applyAlignment="1">
      <alignment horizontal="center" vertical="center"/>
    </xf>
    <xf numFmtId="0" fontId="9" fillId="6" borderId="1"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8" xfId="0" applyFont="1" applyFill="1" applyBorder="1" applyAlignment="1">
      <alignment horizontal="left" vertical="center" wrapText="1"/>
    </xf>
    <xf numFmtId="0" fontId="10" fillId="8" borderId="22"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10" fillId="5" borderId="20"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17" xfId="0" applyFont="1" applyFill="1" applyBorder="1" applyAlignment="1">
      <alignment horizontal="center" vertical="center"/>
    </xf>
    <xf numFmtId="0" fontId="25" fillId="0" borderId="5" xfId="0" applyFont="1" applyBorder="1" applyAlignment="1">
      <alignment horizontal="left" wrapText="1"/>
    </xf>
    <xf numFmtId="0" fontId="11" fillId="7" borderId="1"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22" fillId="3" borderId="0" xfId="0" applyFont="1" applyFill="1" applyAlignment="1">
      <alignment horizontal="center"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52" fillId="0" borderId="0" xfId="0" applyFont="1" applyAlignment="1">
      <alignment horizontal="left" vertical="center"/>
    </xf>
    <xf numFmtId="0" fontId="56" fillId="0" borderId="14" xfId="0" applyFont="1" applyBorder="1" applyAlignment="1">
      <alignment horizontal="left" vertical="top" wrapText="1"/>
    </xf>
    <xf numFmtId="0" fontId="56" fillId="0" borderId="41" xfId="0" applyFont="1" applyBorder="1" applyAlignment="1">
      <alignment horizontal="left" vertical="top" wrapText="1"/>
    </xf>
    <xf numFmtId="0" fontId="56" fillId="0" borderId="15" xfId="0" applyFont="1" applyBorder="1" applyAlignment="1">
      <alignment horizontal="left" vertical="top" wrapText="1"/>
    </xf>
    <xf numFmtId="0" fontId="10" fillId="0" borderId="0" xfId="0" applyFont="1" applyAlignment="1">
      <alignment horizontal="left" vertical="center" wrapText="1" indent="1"/>
    </xf>
    <xf numFmtId="0" fontId="10" fillId="0" borderId="0" xfId="0" applyFont="1" applyAlignment="1">
      <alignment horizontal="left" vertical="center" wrapText="1"/>
    </xf>
    <xf numFmtId="0" fontId="38" fillId="11" borderId="1" xfId="0" applyFont="1" applyFill="1" applyBorder="1" applyAlignment="1">
      <alignment horizontal="center" vertical="center" wrapText="1"/>
    </xf>
    <xf numFmtId="0" fontId="38" fillId="11" borderId="3" xfId="0" applyFont="1" applyFill="1" applyBorder="1" applyAlignment="1">
      <alignment horizontal="center" vertical="center" wrapText="1"/>
    </xf>
    <xf numFmtId="0" fontId="38" fillId="11"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44" fillId="7" borderId="1" xfId="0" applyFont="1" applyFill="1" applyBorder="1" applyAlignment="1">
      <alignment horizontal="center" vertical="center" wrapText="1"/>
    </xf>
    <xf numFmtId="0" fontId="44" fillId="7" borderId="17" xfId="0" applyFont="1" applyFill="1" applyBorder="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left" vertical="center" wrapText="1" indent="2"/>
    </xf>
    <xf numFmtId="0" fontId="49" fillId="11" borderId="14" xfId="0" applyFont="1" applyFill="1" applyBorder="1" applyAlignment="1">
      <alignment horizontal="center"/>
    </xf>
    <xf numFmtId="0" fontId="49" fillId="11" borderId="15" xfId="0" applyFont="1" applyFill="1" applyBorder="1" applyAlignment="1">
      <alignment horizontal="center"/>
    </xf>
  </cellXfs>
  <cellStyles count="4">
    <cellStyle name="Comma" xfId="3" builtinId="3"/>
    <cellStyle name="Hyperlink" xfId="1" builtinId="8"/>
    <cellStyle name="Normal" xfId="0" builtinId="0"/>
    <cellStyle name="Percent" xfId="2" builtinId="5"/>
  </cellStyles>
  <dxfs count="0"/>
  <tableStyles count="0" defaultTableStyle="TableStyleMedium9" defaultPivotStyle="PivotStyleLight16"/>
  <colors>
    <mruColors>
      <color rgb="FFF2F1F3"/>
      <color rgb="FF3C5E57"/>
      <color rgb="FFF5F2EB"/>
      <color rgb="FFECF3F4"/>
      <color rgb="FFFBFAF7"/>
      <color rgb="FFBDD5D0"/>
      <color rgb="FFEAF2F0"/>
      <color rgb="FFEB5E5D"/>
      <color rgb="FF515151"/>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2251121</xdr:colOff>
      <xdr:row>2</xdr:row>
      <xdr:rowOff>183443</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0" y="0"/>
          <a:ext cx="2582732" cy="606776"/>
        </a:xfrm>
        <a:prstGeom prst="rect">
          <a:avLst/>
        </a:prstGeom>
      </xdr:spPr>
    </xdr:pic>
    <xdr:clientData/>
  </xdr:twoCellAnchor>
  <xdr:twoCellAnchor editAs="oneCell">
    <xdr:from>
      <xdr:col>1</xdr:col>
      <xdr:colOff>39685</xdr:colOff>
      <xdr:row>10</xdr:row>
      <xdr:rowOff>123572</xdr:rowOff>
    </xdr:from>
    <xdr:to>
      <xdr:col>3</xdr:col>
      <xdr:colOff>4037918</xdr:colOff>
      <xdr:row>17</xdr:row>
      <xdr:rowOff>198033</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264892" y="3046650"/>
          <a:ext cx="1788961" cy="9586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2333626</xdr:colOff>
      <xdr:row>0</xdr:row>
      <xdr:rowOff>182562</xdr:rowOff>
    </xdr:from>
    <xdr:to>
      <xdr:col>5</xdr:col>
      <xdr:colOff>61505</xdr:colOff>
      <xdr:row>2</xdr:row>
      <xdr:rowOff>148291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9937751" y="182562"/>
          <a:ext cx="2577692" cy="600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1754187</xdr:colOff>
      <xdr:row>0</xdr:row>
      <xdr:rowOff>198439</xdr:rowOff>
    </xdr:from>
    <xdr:to>
      <xdr:col>5</xdr:col>
      <xdr:colOff>45629</xdr:colOff>
      <xdr:row>2</xdr:row>
      <xdr:rowOff>164168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9429750" y="198439"/>
          <a:ext cx="2577692" cy="600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2166938</xdr:colOff>
      <xdr:row>0</xdr:row>
      <xdr:rowOff>190500</xdr:rowOff>
    </xdr:from>
    <xdr:to>
      <xdr:col>5</xdr:col>
      <xdr:colOff>45630</xdr:colOff>
      <xdr:row>2</xdr:row>
      <xdr:rowOff>156229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0898188" y="190500"/>
          <a:ext cx="2577692" cy="60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7938</xdr:colOff>
      <xdr:row>1</xdr:row>
      <xdr:rowOff>0</xdr:rowOff>
    </xdr:from>
    <xdr:to>
      <xdr:col>8</xdr:col>
      <xdr:colOff>77380</xdr:colOff>
      <xdr:row>2</xdr:row>
      <xdr:rowOff>172104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025313" y="206375"/>
          <a:ext cx="2577692" cy="600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579437</xdr:colOff>
      <xdr:row>1</xdr:row>
      <xdr:rowOff>31750</xdr:rowOff>
    </xdr:from>
    <xdr:to>
      <xdr:col>13</xdr:col>
      <xdr:colOff>21817</xdr:colOff>
      <xdr:row>2</xdr:row>
      <xdr:rowOff>203854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112625" y="238125"/>
          <a:ext cx="2577692" cy="600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611187</xdr:colOff>
      <xdr:row>1</xdr:row>
      <xdr:rowOff>23813</xdr:rowOff>
    </xdr:from>
    <xdr:to>
      <xdr:col>29</xdr:col>
      <xdr:colOff>53567</xdr:colOff>
      <xdr:row>2</xdr:row>
      <xdr:rowOff>195917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23463250" y="230188"/>
          <a:ext cx="2577692" cy="6007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3:D12"/>
  <sheetViews>
    <sheetView showGridLines="0" zoomScale="70" zoomScaleNormal="70" workbookViewId="0">
      <selection activeCell="F8" sqref="F8"/>
    </sheetView>
  </sheetViews>
  <sheetFormatPr defaultColWidth="8.77734375" defaultRowHeight="16.8" x14ac:dyDescent="0.4"/>
  <cols>
    <col min="1" max="1" width="4.77734375" style="9" customWidth="1"/>
    <col min="2" max="2" width="38.5546875" style="9" customWidth="1"/>
    <col min="3" max="3" width="41.33203125" style="9" customWidth="1"/>
    <col min="4" max="4" width="69.88671875" style="9" customWidth="1"/>
    <col min="5" max="16384" width="8.77734375" style="9"/>
  </cols>
  <sheetData>
    <row r="3" spans="2:4" s="20" customFormat="1" ht="38.549999999999997" customHeight="1" x14ac:dyDescent="0.4">
      <c r="B3" s="262" t="s">
        <v>262</v>
      </c>
      <c r="C3" s="262"/>
      <c r="D3" s="262"/>
    </row>
    <row r="4" spans="2:4" ht="18.45" customHeight="1" x14ac:dyDescent="0.4">
      <c r="B4" s="21"/>
      <c r="C4" s="21"/>
      <c r="D4" s="21"/>
    </row>
    <row r="5" spans="2:4" ht="24.6" x14ac:dyDescent="0.4">
      <c r="B5" s="22" t="s">
        <v>78</v>
      </c>
      <c r="C5" s="217" t="s">
        <v>921</v>
      </c>
      <c r="D5" s="21"/>
    </row>
    <row r="6" spans="2:4" ht="20.399999999999999" x14ac:dyDescent="0.4">
      <c r="B6" s="22" t="s">
        <v>79</v>
      </c>
      <c r="C6" s="218">
        <v>46022</v>
      </c>
    </row>
    <row r="7" spans="2:4" ht="20.399999999999999" x14ac:dyDescent="0.4">
      <c r="B7" s="23"/>
    </row>
    <row r="8" spans="2:4" ht="352.05" customHeight="1" x14ac:dyDescent="0.4">
      <c r="B8" s="265" t="s">
        <v>835</v>
      </c>
      <c r="C8" s="266"/>
      <c r="D8" s="266"/>
    </row>
    <row r="9" spans="2:4" ht="7.5" customHeight="1" x14ac:dyDescent="0.4">
      <c r="B9" s="269"/>
      <c r="C9" s="270"/>
      <c r="D9" s="270"/>
    </row>
    <row r="10" spans="2:4" s="188" customFormat="1" ht="21" customHeight="1" x14ac:dyDescent="0.45">
      <c r="B10" s="267" t="s">
        <v>651</v>
      </c>
      <c r="C10" s="268"/>
      <c r="D10" s="268"/>
    </row>
    <row r="11" spans="2:4" ht="27.45" customHeight="1" x14ac:dyDescent="0.4"/>
    <row r="12" spans="2:4" ht="24.6" x14ac:dyDescent="0.4">
      <c r="B12" s="263"/>
      <c r="C12" s="264"/>
      <c r="D12" s="264"/>
    </row>
  </sheetData>
  <mergeCells count="5">
    <mergeCell ref="B3:D3"/>
    <mergeCell ref="B12:D12"/>
    <mergeCell ref="B8:D8"/>
    <mergeCell ref="B10:D10"/>
    <mergeCell ref="B9:D9"/>
  </mergeCells>
  <pageMargins left="0.7" right="0.7" top="0.75" bottom="0.75" header="0.3" footer="0.3"/>
  <pageSetup paperSize="9" orientation="portrait" r:id="rId1"/>
  <headerFooter>
    <oddFooter>&amp;C_x000D_&amp;1#&amp;"Aptos"&amp;10&amp;K000000 C0 -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E12"/>
  <sheetViews>
    <sheetView showGridLines="0" topLeftCell="D7" zoomScale="80" zoomScaleNormal="80" workbookViewId="0">
      <selection activeCell="I9" sqref="I9"/>
    </sheetView>
  </sheetViews>
  <sheetFormatPr defaultColWidth="8.77734375" defaultRowHeight="16.8" x14ac:dyDescent="0.4"/>
  <cols>
    <col min="1" max="1" width="3.21875" style="2" customWidth="1"/>
    <col min="2" max="2" width="5.109375" style="6" bestFit="1" customWidth="1"/>
    <col min="3" max="3" width="12.88671875" style="37" customWidth="1"/>
    <col min="4" max="4" width="85.6640625" style="2" customWidth="1"/>
    <col min="5" max="5" width="69.44140625" style="7" customWidth="1"/>
    <col min="6" max="16384" width="8.77734375" style="2"/>
  </cols>
  <sheetData>
    <row r="2" spans="2:5" s="1" customFormat="1" ht="33.450000000000003" customHeight="1" x14ac:dyDescent="0.75">
      <c r="B2" s="271" t="s">
        <v>258</v>
      </c>
      <c r="C2" s="271"/>
      <c r="D2" s="271"/>
      <c r="E2" s="271"/>
    </row>
    <row r="3" spans="2:5" ht="132.44999999999999" customHeight="1" x14ac:dyDescent="0.4">
      <c r="B3" s="270" t="s">
        <v>836</v>
      </c>
      <c r="C3" s="270"/>
      <c r="D3" s="270"/>
      <c r="E3" s="270"/>
    </row>
    <row r="4" spans="2:5" ht="6" customHeight="1" x14ac:dyDescent="0.4">
      <c r="B4" s="3"/>
      <c r="C4" s="33"/>
      <c r="D4" s="3"/>
      <c r="E4" s="3"/>
    </row>
    <row r="5" spans="2:5" ht="7.95" customHeight="1" x14ac:dyDescent="0.4">
      <c r="B5" s="4"/>
      <c r="C5" s="34"/>
      <c r="D5" s="4"/>
      <c r="E5" s="4"/>
    </row>
    <row r="6" spans="2:5" s="5" customFormat="1" ht="34.5" customHeight="1" thickBot="1" x14ac:dyDescent="0.5">
      <c r="B6" s="11" t="s">
        <v>127</v>
      </c>
      <c r="C6" s="272" t="s">
        <v>0</v>
      </c>
      <c r="D6" s="273"/>
      <c r="E6" s="196" t="s">
        <v>56</v>
      </c>
    </row>
    <row r="7" spans="2:5" ht="235.95" customHeight="1" thickTop="1" x14ac:dyDescent="0.4">
      <c r="B7" s="13">
        <v>1.1000000000000001</v>
      </c>
      <c r="C7" s="35" t="s">
        <v>270</v>
      </c>
      <c r="D7" s="15" t="s">
        <v>684</v>
      </c>
      <c r="E7" s="197" t="s">
        <v>943</v>
      </c>
    </row>
    <row r="8" spans="2:5" ht="120" x14ac:dyDescent="0.4">
      <c r="B8" s="14">
        <v>1.2</v>
      </c>
      <c r="C8" s="35" t="s">
        <v>669</v>
      </c>
      <c r="D8" s="15" t="s">
        <v>833</v>
      </c>
      <c r="E8" s="197" t="s">
        <v>945</v>
      </c>
    </row>
    <row r="9" spans="2:5" ht="169.95" customHeight="1" x14ac:dyDescent="0.4">
      <c r="B9" s="14">
        <v>1.3</v>
      </c>
      <c r="C9" s="35" t="s">
        <v>600</v>
      </c>
      <c r="D9" s="16" t="s">
        <v>834</v>
      </c>
      <c r="E9" s="198" t="s">
        <v>946</v>
      </c>
    </row>
    <row r="10" spans="2:5" ht="140.55000000000001" customHeight="1" thickBot="1" x14ac:dyDescent="0.45">
      <c r="B10" s="17">
        <v>1.4</v>
      </c>
      <c r="C10" s="36" t="s">
        <v>263</v>
      </c>
      <c r="D10" s="18" t="s">
        <v>768</v>
      </c>
      <c r="E10" s="199" t="s">
        <v>947</v>
      </c>
    </row>
    <row r="11" spans="2:5" ht="7.95" customHeight="1" thickTop="1" x14ac:dyDescent="0.4"/>
    <row r="12" spans="2:5" ht="24.45" customHeight="1" x14ac:dyDescent="0.4">
      <c r="B12" s="8"/>
      <c r="C12" s="38"/>
      <c r="D12" s="9"/>
      <c r="E12" s="10"/>
    </row>
  </sheetData>
  <mergeCells count="3">
    <mergeCell ref="B2:E2"/>
    <mergeCell ref="C6:D6"/>
    <mergeCell ref="B3:E3"/>
  </mergeCells>
  <pageMargins left="0.75" right="0.75" top="1" bottom="1" header="0.5" footer="0.5"/>
  <pageSetup paperSize="9" orientation="portrait" r:id="rId1"/>
  <headerFooter>
    <oddFooter>&amp;C_x000D_&amp;1#&amp;"Aptos"&amp;10&amp;K000000 C0 -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16"/>
  <sheetViews>
    <sheetView showGridLines="0" topLeftCell="A9" zoomScale="91" zoomScaleNormal="80" workbookViewId="0">
      <selection activeCell="F10" sqref="F10"/>
    </sheetView>
  </sheetViews>
  <sheetFormatPr defaultColWidth="8.77734375" defaultRowHeight="16.8" x14ac:dyDescent="0.4"/>
  <cols>
    <col min="1" max="1" width="3.33203125" style="2" customWidth="1"/>
    <col min="2" max="2" width="5.109375" style="6" bestFit="1" customWidth="1"/>
    <col min="3" max="3" width="14.6640625" style="31" customWidth="1"/>
    <col min="4" max="4" width="85" style="2" customWidth="1"/>
    <col min="5" max="5" width="61.33203125" style="7" customWidth="1"/>
    <col min="6" max="6" width="110" style="2" customWidth="1"/>
    <col min="7" max="16384" width="8.77734375" style="2"/>
  </cols>
  <sheetData>
    <row r="2" spans="2:6" s="1" customFormat="1" ht="33.450000000000003" customHeight="1" x14ac:dyDescent="0.75">
      <c r="B2" s="271" t="s">
        <v>259</v>
      </c>
      <c r="C2" s="271"/>
      <c r="D2" s="271"/>
      <c r="E2" s="271"/>
    </row>
    <row r="3" spans="2:6" ht="132" customHeight="1" x14ac:dyDescent="0.4">
      <c r="B3" s="270" t="s">
        <v>918</v>
      </c>
      <c r="C3" s="270"/>
      <c r="D3" s="270"/>
      <c r="E3" s="270"/>
    </row>
    <row r="4" spans="2:6" ht="11.55" customHeight="1" x14ac:dyDescent="0.4">
      <c r="B4" s="3"/>
      <c r="C4" s="27"/>
      <c r="D4" s="3"/>
      <c r="E4" s="3"/>
    </row>
    <row r="5" spans="2:6" ht="7.95" customHeight="1" x14ac:dyDescent="0.4">
      <c r="B5" s="4"/>
      <c r="C5" s="28"/>
      <c r="D5" s="4"/>
      <c r="E5" s="4"/>
    </row>
    <row r="6" spans="2:6" s="5" customFormat="1" ht="34.5" customHeight="1" thickBot="1" x14ac:dyDescent="0.5">
      <c r="B6" s="11" t="s">
        <v>127</v>
      </c>
      <c r="C6" s="272" t="s">
        <v>0</v>
      </c>
      <c r="D6" s="273"/>
      <c r="E6" s="11" t="s">
        <v>56</v>
      </c>
    </row>
    <row r="7" spans="2:6" ht="135.6" thickTop="1" x14ac:dyDescent="0.4">
      <c r="B7" s="13">
        <v>2.1</v>
      </c>
      <c r="C7" s="29" t="s">
        <v>601</v>
      </c>
      <c r="D7" s="15" t="s">
        <v>673</v>
      </c>
      <c r="E7" s="180"/>
    </row>
    <row r="8" spans="2:6" ht="105" x14ac:dyDescent="0.4">
      <c r="B8" s="13">
        <v>2.2000000000000002</v>
      </c>
      <c r="C8" s="29" t="s">
        <v>670</v>
      </c>
      <c r="D8" s="16" t="s">
        <v>674</v>
      </c>
      <c r="E8" s="193"/>
    </row>
    <row r="9" spans="2:6" ht="225" x14ac:dyDescent="0.4">
      <c r="B9" s="13">
        <v>2.2999999999999998</v>
      </c>
      <c r="C9" s="29" t="s">
        <v>602</v>
      </c>
      <c r="D9" s="24" t="s">
        <v>675</v>
      </c>
      <c r="E9" s="194"/>
      <c r="F9" s="119"/>
    </row>
    <row r="10" spans="2:6" ht="285" x14ac:dyDescent="0.4">
      <c r="B10" s="13">
        <v>2.4</v>
      </c>
      <c r="C10" s="29" t="s">
        <v>603</v>
      </c>
      <c r="D10" s="24" t="s">
        <v>676</v>
      </c>
      <c r="E10" s="252" t="s">
        <v>938</v>
      </c>
      <c r="F10" s="119"/>
    </row>
    <row r="11" spans="2:6" ht="210" x14ac:dyDescent="0.4">
      <c r="B11" s="13">
        <v>2.5</v>
      </c>
      <c r="C11" s="29" t="s">
        <v>264</v>
      </c>
      <c r="D11" s="24" t="s">
        <v>677</v>
      </c>
      <c r="E11" s="193"/>
    </row>
    <row r="12" spans="2:6" ht="120" x14ac:dyDescent="0.4">
      <c r="B12" s="13">
        <v>2.6</v>
      </c>
      <c r="C12" s="29" t="s">
        <v>265</v>
      </c>
      <c r="D12" s="16" t="s">
        <v>678</v>
      </c>
      <c r="E12" s="194"/>
    </row>
    <row r="13" spans="2:6" ht="165" x14ac:dyDescent="0.4">
      <c r="B13" s="171">
        <v>2.7</v>
      </c>
      <c r="C13" s="172" t="s">
        <v>604</v>
      </c>
      <c r="D13" s="24" t="s">
        <v>671</v>
      </c>
      <c r="E13" s="24"/>
    </row>
    <row r="14" spans="2:6" ht="135.6" thickBot="1" x14ac:dyDescent="0.45">
      <c r="B14" s="25">
        <v>2.8</v>
      </c>
      <c r="C14" s="30" t="s">
        <v>266</v>
      </c>
      <c r="D14" s="18" t="s">
        <v>672</v>
      </c>
      <c r="E14" s="195"/>
    </row>
    <row r="15" spans="2:6" ht="7.95" customHeight="1" thickTop="1" x14ac:dyDescent="0.4"/>
    <row r="16" spans="2:6" ht="24.45" customHeight="1" x14ac:dyDescent="0.4">
      <c r="B16" s="8"/>
      <c r="C16" s="32"/>
      <c r="D16" s="9"/>
      <c r="E16" s="10"/>
    </row>
  </sheetData>
  <mergeCells count="3">
    <mergeCell ref="B2:E2"/>
    <mergeCell ref="C6:D6"/>
    <mergeCell ref="B3:E3"/>
  </mergeCells>
  <pageMargins left="0.75" right="0.75" top="1" bottom="1" header="0.5" footer="0.5"/>
  <pageSetup paperSize="9" orientation="portrait" r:id="rId1"/>
  <headerFooter>
    <oddFooter>&amp;C_x000D_&amp;1#&amp;"Aptos"&amp;10&amp;K000000 C0 - 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4"/>
  <sheetViews>
    <sheetView showGridLines="0" topLeftCell="A3" zoomScale="81" zoomScaleNormal="80" workbookViewId="0">
      <selection activeCell="H10" sqref="H10"/>
    </sheetView>
  </sheetViews>
  <sheetFormatPr defaultColWidth="8.77734375" defaultRowHeight="16.8" x14ac:dyDescent="0.4"/>
  <cols>
    <col min="1" max="1" width="2.5546875" style="2" customWidth="1"/>
    <col min="2" max="2" width="5.109375" style="6" bestFit="1" customWidth="1"/>
    <col min="3" max="3" width="14.6640625" style="31" customWidth="1"/>
    <col min="4" max="4" width="100.109375" style="2" customWidth="1"/>
    <col min="5" max="5" width="67.21875" style="7" customWidth="1"/>
    <col min="6" max="16384" width="8.77734375" style="2"/>
  </cols>
  <sheetData>
    <row r="2" spans="2:5" s="1" customFormat="1" ht="33.450000000000003" customHeight="1" x14ac:dyDescent="0.75">
      <c r="B2" s="271" t="s">
        <v>260</v>
      </c>
      <c r="C2" s="271"/>
      <c r="D2" s="271"/>
      <c r="E2" s="271"/>
    </row>
    <row r="3" spans="2:5" ht="136.94999999999999" customHeight="1" x14ac:dyDescent="0.4">
      <c r="B3" s="270" t="s">
        <v>919</v>
      </c>
      <c r="C3" s="270"/>
      <c r="D3" s="270"/>
      <c r="E3" s="270"/>
    </row>
    <row r="4" spans="2:5" ht="11.55" customHeight="1" x14ac:dyDescent="0.4">
      <c r="B4" s="3"/>
      <c r="C4" s="27"/>
      <c r="D4" s="3"/>
      <c r="E4" s="3"/>
    </row>
    <row r="5" spans="2:5" ht="7.95" customHeight="1" x14ac:dyDescent="0.4">
      <c r="B5" s="4"/>
      <c r="C5" s="28"/>
      <c r="D5" s="4"/>
      <c r="E5" s="4"/>
    </row>
    <row r="6" spans="2:5" s="5" customFormat="1" ht="34.5" customHeight="1" thickBot="1" x14ac:dyDescent="0.5">
      <c r="B6" s="11" t="s">
        <v>127</v>
      </c>
      <c r="C6" s="272" t="s">
        <v>0</v>
      </c>
      <c r="D6" s="273"/>
      <c r="E6" s="11" t="s">
        <v>56</v>
      </c>
    </row>
    <row r="7" spans="2:5" ht="210.6" thickTop="1" x14ac:dyDescent="0.4">
      <c r="B7" s="13">
        <v>3.1</v>
      </c>
      <c r="C7" s="29" t="s">
        <v>622</v>
      </c>
      <c r="D7" s="15" t="s">
        <v>685</v>
      </c>
      <c r="E7" s="180"/>
    </row>
    <row r="8" spans="2:5" ht="195" x14ac:dyDescent="0.4">
      <c r="B8" s="13">
        <v>3.2</v>
      </c>
      <c r="C8" s="29" t="s">
        <v>679</v>
      </c>
      <c r="D8" s="15" t="s">
        <v>686</v>
      </c>
      <c r="E8" s="180"/>
    </row>
    <row r="9" spans="2:5" ht="180" x14ac:dyDescent="0.4">
      <c r="B9" s="13">
        <v>3.3</v>
      </c>
      <c r="C9" s="29" t="s">
        <v>680</v>
      </c>
      <c r="D9" s="16" t="s">
        <v>681</v>
      </c>
      <c r="E9" s="179"/>
    </row>
    <row r="10" spans="2:5" ht="115.95" customHeight="1" x14ac:dyDescent="0.4">
      <c r="B10" s="13">
        <v>3.4</v>
      </c>
      <c r="C10" s="29" t="s">
        <v>621</v>
      </c>
      <c r="D10" s="15" t="s">
        <v>687</v>
      </c>
      <c r="E10" s="181"/>
    </row>
    <row r="11" spans="2:5" ht="147" customHeight="1" x14ac:dyDescent="0.4">
      <c r="B11" s="13">
        <v>3.5</v>
      </c>
      <c r="C11" s="29" t="s">
        <v>619</v>
      </c>
      <c r="D11" s="15" t="s">
        <v>688</v>
      </c>
      <c r="E11" s="12"/>
    </row>
    <row r="12" spans="2:5" ht="150.6" thickBot="1" x14ac:dyDescent="0.45">
      <c r="B12" s="25">
        <v>3.6</v>
      </c>
      <c r="C12" s="30" t="s">
        <v>620</v>
      </c>
      <c r="D12" s="18" t="s">
        <v>689</v>
      </c>
      <c r="E12" s="19"/>
    </row>
    <row r="13" spans="2:5" ht="7.95" customHeight="1" thickTop="1" x14ac:dyDescent="0.4"/>
    <row r="14" spans="2:5" ht="24.45" customHeight="1" x14ac:dyDescent="0.4">
      <c r="B14" s="8"/>
      <c r="C14" s="32"/>
      <c r="D14" s="9"/>
      <c r="E14" s="10"/>
    </row>
  </sheetData>
  <mergeCells count="3">
    <mergeCell ref="B2:E2"/>
    <mergeCell ref="C6:D6"/>
    <mergeCell ref="B3:E3"/>
  </mergeCells>
  <pageMargins left="0.75" right="0.75" top="1" bottom="1" header="0.5" footer="0.5"/>
  <pageSetup paperSize="9" orientation="portrait" r:id="rId1"/>
  <headerFooter>
    <oddFooter>&amp;C_x000D_&amp;1#&amp;"Aptos"&amp;10&amp;K000000 C0 -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H219"/>
  <sheetViews>
    <sheetView showGridLines="0" tabSelected="1" topLeftCell="A117" zoomScale="90" zoomScaleNormal="90" workbookViewId="0">
      <selection activeCell="G120" sqref="G120:G122"/>
    </sheetView>
  </sheetViews>
  <sheetFormatPr defaultColWidth="8.77734375" defaultRowHeight="15" x14ac:dyDescent="0.35"/>
  <cols>
    <col min="1" max="1" width="2.33203125" style="42" customWidth="1"/>
    <col min="2" max="2" width="5.21875" style="134" customWidth="1"/>
    <col min="3" max="3" width="14.88671875" style="39" customWidth="1"/>
    <col min="4" max="4" width="35.21875" style="40" customWidth="1"/>
    <col min="5" max="5" width="19.109375" style="41" customWidth="1"/>
    <col min="6" max="6" width="70.77734375" style="42" customWidth="1"/>
    <col min="7" max="7" width="20.5546875" style="42" customWidth="1"/>
    <col min="8" max="8" width="35.88671875" style="42" customWidth="1"/>
    <col min="9" max="16384" width="8.77734375" style="42"/>
  </cols>
  <sheetData>
    <row r="2" spans="2:8" s="115" customFormat="1" ht="33.450000000000003" customHeight="1" x14ac:dyDescent="0.45">
      <c r="B2" s="271" t="s">
        <v>598</v>
      </c>
      <c r="C2" s="271"/>
      <c r="D2" s="271"/>
      <c r="E2" s="271"/>
      <c r="F2" s="271"/>
      <c r="G2" s="271"/>
      <c r="H2" s="271"/>
    </row>
    <row r="3" spans="2:8" s="115" customFormat="1" ht="114.45" customHeight="1" x14ac:dyDescent="0.45">
      <c r="B3" s="270" t="s">
        <v>920</v>
      </c>
      <c r="C3" s="270"/>
      <c r="D3" s="270"/>
      <c r="E3" s="270"/>
      <c r="F3" s="270"/>
      <c r="G3" s="270"/>
      <c r="H3" s="270"/>
    </row>
    <row r="4" spans="2:8" s="2" customFormat="1" ht="13.5" customHeight="1" x14ac:dyDescent="0.4">
      <c r="B4" s="111"/>
      <c r="C4" s="26"/>
      <c r="D4" s="26"/>
      <c r="E4" s="111"/>
      <c r="F4" s="26"/>
      <c r="G4" s="26"/>
      <c r="H4" s="26"/>
    </row>
    <row r="5" spans="2:8" ht="13.05" customHeight="1" x14ac:dyDescent="0.35">
      <c r="B5" s="44"/>
      <c r="C5" s="43"/>
      <c r="D5" s="43"/>
      <c r="E5" s="44"/>
      <c r="F5" s="43"/>
      <c r="G5" s="43"/>
      <c r="H5" s="43"/>
    </row>
    <row r="6" spans="2:8" s="114" customFormat="1" ht="33" customHeight="1" x14ac:dyDescent="0.45">
      <c r="B6" s="112" t="s">
        <v>127</v>
      </c>
      <c r="C6" s="112" t="s">
        <v>126</v>
      </c>
      <c r="D6" s="113" t="s">
        <v>54</v>
      </c>
      <c r="E6" s="112" t="s">
        <v>55</v>
      </c>
      <c r="F6" s="112" t="s">
        <v>292</v>
      </c>
      <c r="G6" s="112" t="s">
        <v>56</v>
      </c>
      <c r="H6" s="112" t="s">
        <v>57</v>
      </c>
    </row>
    <row r="7" spans="2:8" s="116" customFormat="1" ht="34.950000000000003" customHeight="1" x14ac:dyDescent="0.55000000000000004">
      <c r="B7" s="293" t="s">
        <v>58</v>
      </c>
      <c r="C7" s="294"/>
      <c r="D7" s="294"/>
      <c r="E7" s="294"/>
      <c r="F7" s="294"/>
      <c r="G7" s="294"/>
      <c r="H7" s="295"/>
    </row>
    <row r="8" spans="2:8" ht="28.05" customHeight="1" x14ac:dyDescent="0.35">
      <c r="B8" s="135" t="s">
        <v>87</v>
      </c>
      <c r="C8" s="275" t="s">
        <v>180</v>
      </c>
      <c r="D8" s="277" t="s">
        <v>690</v>
      </c>
      <c r="E8" s="45" t="s">
        <v>70</v>
      </c>
      <c r="F8" s="280" t="s">
        <v>855</v>
      </c>
      <c r="G8" s="46"/>
      <c r="H8" s="283"/>
    </row>
    <row r="9" spans="2:8" ht="28.05" customHeight="1" x14ac:dyDescent="0.35">
      <c r="B9" s="135" t="s">
        <v>89</v>
      </c>
      <c r="C9" s="275"/>
      <c r="D9" s="277"/>
      <c r="E9" s="47" t="s">
        <v>74</v>
      </c>
      <c r="F9" s="280"/>
      <c r="G9" s="48"/>
      <c r="H9" s="283"/>
    </row>
    <row r="10" spans="2:8" ht="28.05" customHeight="1" x14ac:dyDescent="0.35">
      <c r="B10" s="135" t="s">
        <v>90</v>
      </c>
      <c r="C10" s="275"/>
      <c r="D10" s="277"/>
      <c r="E10" s="49" t="s">
        <v>75</v>
      </c>
      <c r="F10" s="280"/>
      <c r="G10" s="50"/>
      <c r="H10" s="283"/>
    </row>
    <row r="11" spans="2:8" ht="28.05" customHeight="1" x14ac:dyDescent="0.35">
      <c r="B11" s="135" t="s">
        <v>91</v>
      </c>
      <c r="C11" s="275"/>
      <c r="D11" s="278"/>
      <c r="E11" s="51" t="s">
        <v>129</v>
      </c>
      <c r="F11" s="281"/>
      <c r="G11" s="52"/>
      <c r="H11" s="284"/>
    </row>
    <row r="12" spans="2:8" ht="30" x14ac:dyDescent="0.35">
      <c r="B12" s="135" t="s">
        <v>92</v>
      </c>
      <c r="C12" s="275"/>
      <c r="D12" s="53" t="s">
        <v>59</v>
      </c>
      <c r="E12" s="54" t="s">
        <v>60</v>
      </c>
      <c r="F12" s="55"/>
      <c r="G12" s="55"/>
      <c r="H12" s="55"/>
    </row>
    <row r="13" spans="2:8" ht="28.05" customHeight="1" x14ac:dyDescent="0.35">
      <c r="B13" s="135" t="s">
        <v>93</v>
      </c>
      <c r="C13" s="275"/>
      <c r="D13" s="292" t="s">
        <v>875</v>
      </c>
      <c r="E13" s="56" t="s">
        <v>70</v>
      </c>
      <c r="F13" s="279" t="s">
        <v>856</v>
      </c>
      <c r="G13" s="57"/>
      <c r="H13" s="282"/>
    </row>
    <row r="14" spans="2:8" ht="28.05" customHeight="1" x14ac:dyDescent="0.35">
      <c r="B14" s="135" t="s">
        <v>94</v>
      </c>
      <c r="C14" s="275"/>
      <c r="D14" s="277"/>
      <c r="E14" s="47" t="s">
        <v>74</v>
      </c>
      <c r="F14" s="280"/>
      <c r="G14" s="48"/>
      <c r="H14" s="283"/>
    </row>
    <row r="15" spans="2:8" ht="28.05" customHeight="1" x14ac:dyDescent="0.35">
      <c r="B15" s="135" t="s">
        <v>95</v>
      </c>
      <c r="C15" s="275"/>
      <c r="D15" s="277"/>
      <c r="E15" s="49" t="s">
        <v>75</v>
      </c>
      <c r="F15" s="280"/>
      <c r="G15" s="50"/>
      <c r="H15" s="283"/>
    </row>
    <row r="16" spans="2:8" ht="28.05" customHeight="1" x14ac:dyDescent="0.35">
      <c r="B16" s="135" t="s">
        <v>96</v>
      </c>
      <c r="C16" s="275"/>
      <c r="D16" s="278"/>
      <c r="E16" s="51" t="s">
        <v>129</v>
      </c>
      <c r="F16" s="281"/>
      <c r="G16" s="52"/>
      <c r="H16" s="284"/>
    </row>
    <row r="17" spans="2:8" ht="75" x14ac:dyDescent="0.35">
      <c r="B17" s="135" t="s">
        <v>97</v>
      </c>
      <c r="C17" s="275"/>
      <c r="D17" s="53" t="s">
        <v>876</v>
      </c>
      <c r="E17" s="54" t="s">
        <v>60</v>
      </c>
      <c r="F17" s="55"/>
      <c r="G17" s="55"/>
      <c r="H17" s="55"/>
    </row>
    <row r="18" spans="2:8" x14ac:dyDescent="0.35">
      <c r="B18" s="135" t="s">
        <v>98</v>
      </c>
      <c r="C18" s="275"/>
      <c r="D18" s="277" t="s">
        <v>648</v>
      </c>
      <c r="E18" s="45" t="s">
        <v>70</v>
      </c>
      <c r="F18" s="280"/>
      <c r="G18" s="46"/>
      <c r="H18" s="282"/>
    </row>
    <row r="19" spans="2:8" x14ac:dyDescent="0.35">
      <c r="B19" s="135" t="s">
        <v>99</v>
      </c>
      <c r="C19" s="275"/>
      <c r="D19" s="277"/>
      <c r="E19" s="47" t="s">
        <v>74</v>
      </c>
      <c r="F19" s="280"/>
      <c r="G19" s="219">
        <v>3778821.513359</v>
      </c>
      <c r="H19" s="283"/>
    </row>
    <row r="20" spans="2:8" x14ac:dyDescent="0.35">
      <c r="B20" s="135" t="s">
        <v>100</v>
      </c>
      <c r="C20" s="275"/>
      <c r="D20" s="277"/>
      <c r="E20" s="49" t="s">
        <v>75</v>
      </c>
      <c r="F20" s="280"/>
      <c r="G20" s="50"/>
      <c r="H20" s="283"/>
    </row>
    <row r="21" spans="2:8" x14ac:dyDescent="0.35">
      <c r="B21" s="135" t="s">
        <v>101</v>
      </c>
      <c r="C21" s="275"/>
      <c r="D21" s="278"/>
      <c r="E21" s="51" t="s">
        <v>129</v>
      </c>
      <c r="F21" s="281"/>
      <c r="G21" s="52"/>
      <c r="H21" s="284"/>
    </row>
    <row r="22" spans="2:8" ht="45" x14ac:dyDescent="0.35">
      <c r="B22" s="135" t="s">
        <v>102</v>
      </c>
      <c r="C22" s="275"/>
      <c r="D22" s="53" t="s">
        <v>624</v>
      </c>
      <c r="E22" s="54" t="s">
        <v>61</v>
      </c>
      <c r="F22" s="55"/>
      <c r="G22" s="220">
        <f>3778822/425522425</f>
        <v>8.8804297446838428E-3</v>
      </c>
      <c r="H22" s="55"/>
    </row>
    <row r="23" spans="2:8" x14ac:dyDescent="0.35">
      <c r="B23" s="135" t="s">
        <v>103</v>
      </c>
      <c r="C23" s="275"/>
      <c r="D23" s="292" t="s">
        <v>877</v>
      </c>
      <c r="E23" s="56" t="s">
        <v>70</v>
      </c>
      <c r="F23" s="279"/>
      <c r="G23" s="57"/>
      <c r="H23" s="282"/>
    </row>
    <row r="24" spans="2:8" x14ac:dyDescent="0.35">
      <c r="B24" s="135" t="s">
        <v>104</v>
      </c>
      <c r="C24" s="275"/>
      <c r="D24" s="277"/>
      <c r="E24" s="47" t="s">
        <v>74</v>
      </c>
      <c r="F24" s="280"/>
      <c r="G24" s="48"/>
      <c r="H24" s="283"/>
    </row>
    <row r="25" spans="2:8" x14ac:dyDescent="0.35">
      <c r="B25" s="135" t="s">
        <v>105</v>
      </c>
      <c r="C25" s="275"/>
      <c r="D25" s="277"/>
      <c r="E25" s="49" t="s">
        <v>75</v>
      </c>
      <c r="F25" s="280"/>
      <c r="G25" s="50"/>
      <c r="H25" s="283"/>
    </row>
    <row r="26" spans="2:8" x14ac:dyDescent="0.35">
      <c r="B26" s="135" t="s">
        <v>106</v>
      </c>
      <c r="C26" s="275"/>
      <c r="D26" s="278"/>
      <c r="E26" s="51" t="s">
        <v>129</v>
      </c>
      <c r="F26" s="281"/>
      <c r="G26" s="52"/>
      <c r="H26" s="284"/>
    </row>
    <row r="27" spans="2:8" ht="75" x14ac:dyDescent="0.35">
      <c r="B27" s="135" t="s">
        <v>107</v>
      </c>
      <c r="C27" s="275"/>
      <c r="D27" s="53" t="s">
        <v>878</v>
      </c>
      <c r="E27" s="54" t="s">
        <v>61</v>
      </c>
      <c r="F27" s="55"/>
      <c r="G27" s="55"/>
      <c r="H27" s="55"/>
    </row>
    <row r="28" spans="2:8" ht="120" x14ac:dyDescent="0.35">
      <c r="B28" s="135" t="s">
        <v>108</v>
      </c>
      <c r="C28" s="275"/>
      <c r="D28" s="58" t="s">
        <v>725</v>
      </c>
      <c r="E28" s="59" t="s">
        <v>70</v>
      </c>
      <c r="F28" s="61" t="s">
        <v>732</v>
      </c>
      <c r="G28" s="60"/>
      <c r="H28" s="60"/>
    </row>
    <row r="29" spans="2:8" ht="45" x14ac:dyDescent="0.35">
      <c r="B29" s="135" t="s">
        <v>88</v>
      </c>
      <c r="C29" s="275"/>
      <c r="D29" s="53" t="s">
        <v>62</v>
      </c>
      <c r="E29" s="54" t="s">
        <v>60</v>
      </c>
      <c r="F29" s="55"/>
      <c r="G29" s="55"/>
      <c r="H29" s="55"/>
    </row>
    <row r="30" spans="2:8" ht="135" x14ac:dyDescent="0.35">
      <c r="B30" s="135" t="s">
        <v>109</v>
      </c>
      <c r="C30" s="275"/>
      <c r="D30" s="58" t="s">
        <v>726</v>
      </c>
      <c r="E30" s="59" t="s">
        <v>70</v>
      </c>
      <c r="F30" s="61" t="s">
        <v>731</v>
      </c>
      <c r="G30" s="60"/>
      <c r="H30" s="62"/>
    </row>
    <row r="31" spans="2:8" ht="45" x14ac:dyDescent="0.35">
      <c r="B31" s="135" t="s">
        <v>110</v>
      </c>
      <c r="C31" s="275"/>
      <c r="D31" s="53" t="s">
        <v>63</v>
      </c>
      <c r="E31" s="54" t="s">
        <v>60</v>
      </c>
      <c r="F31" s="55"/>
      <c r="G31" s="55"/>
      <c r="H31" s="55"/>
    </row>
    <row r="32" spans="2:8" ht="45" x14ac:dyDescent="0.35">
      <c r="B32" s="135" t="s">
        <v>111</v>
      </c>
      <c r="C32" s="275"/>
      <c r="D32" s="58" t="s">
        <v>727</v>
      </c>
      <c r="E32" s="59" t="s">
        <v>70</v>
      </c>
      <c r="F32" s="61"/>
      <c r="G32" s="60"/>
      <c r="H32" s="62"/>
    </row>
    <row r="33" spans="2:8" ht="45" x14ac:dyDescent="0.35">
      <c r="B33" s="135" t="s">
        <v>112</v>
      </c>
      <c r="C33" s="275"/>
      <c r="D33" s="53" t="s">
        <v>272</v>
      </c>
      <c r="E33" s="54" t="s">
        <v>60</v>
      </c>
      <c r="F33" s="55"/>
      <c r="G33" s="55"/>
      <c r="H33" s="55"/>
    </row>
    <row r="34" spans="2:8" ht="75.45" customHeight="1" x14ac:dyDescent="0.35">
      <c r="B34" s="135" t="s">
        <v>113</v>
      </c>
      <c r="C34" s="275"/>
      <c r="D34" s="58" t="s">
        <v>273</v>
      </c>
      <c r="E34" s="63" t="s">
        <v>60</v>
      </c>
      <c r="F34" s="61" t="s">
        <v>870</v>
      </c>
      <c r="G34" s="61"/>
      <c r="H34" s="61"/>
    </row>
    <row r="35" spans="2:8" ht="45" x14ac:dyDescent="0.35">
      <c r="B35" s="135" t="s">
        <v>114</v>
      </c>
      <c r="C35" s="275"/>
      <c r="D35" s="53" t="s">
        <v>128</v>
      </c>
      <c r="E35" s="54" t="s">
        <v>60</v>
      </c>
      <c r="F35" s="55" t="s">
        <v>839</v>
      </c>
      <c r="G35" s="220">
        <f>3778821.513359/664419477</f>
        <v>5.6874032808628813E-3</v>
      </c>
      <c r="H35" s="55"/>
    </row>
    <row r="36" spans="2:8" ht="30.6" thickBot="1" x14ac:dyDescent="0.4">
      <c r="B36" s="135" t="s">
        <v>115</v>
      </c>
      <c r="C36" s="276"/>
      <c r="D36" s="105" t="s">
        <v>77</v>
      </c>
      <c r="E36" s="75" t="s">
        <v>60</v>
      </c>
      <c r="F36" s="76" t="s">
        <v>691</v>
      </c>
      <c r="G36" s="76"/>
      <c r="H36" s="76"/>
    </row>
    <row r="37" spans="2:8" ht="30.6" thickTop="1" x14ac:dyDescent="0.35">
      <c r="B37" s="135" t="s">
        <v>116</v>
      </c>
      <c r="C37" s="315" t="s">
        <v>84</v>
      </c>
      <c r="D37" s="66" t="s">
        <v>807</v>
      </c>
      <c r="E37" s="54" t="s">
        <v>274</v>
      </c>
      <c r="F37" s="55" t="s">
        <v>808</v>
      </c>
      <c r="G37" s="67"/>
      <c r="H37" s="68"/>
    </row>
    <row r="38" spans="2:8" ht="45" x14ac:dyDescent="0.35">
      <c r="B38" s="135" t="s">
        <v>117</v>
      </c>
      <c r="C38" s="316"/>
      <c r="D38" s="69" t="s">
        <v>809</v>
      </c>
      <c r="E38" s="63" t="s">
        <v>275</v>
      </c>
      <c r="F38" s="61" t="s">
        <v>810</v>
      </c>
      <c r="G38" s="70"/>
      <c r="H38" s="71"/>
    </row>
    <row r="39" spans="2:8" ht="45" x14ac:dyDescent="0.35">
      <c r="B39" s="135" t="s">
        <v>118</v>
      </c>
      <c r="C39" s="316"/>
      <c r="D39" s="66" t="s">
        <v>811</v>
      </c>
      <c r="E39" s="54" t="s">
        <v>275</v>
      </c>
      <c r="F39" s="55" t="s">
        <v>823</v>
      </c>
      <c r="G39" s="67"/>
      <c r="H39" s="68"/>
    </row>
    <row r="40" spans="2:8" ht="45" x14ac:dyDescent="0.35">
      <c r="B40" s="135" t="s">
        <v>119</v>
      </c>
      <c r="C40" s="316"/>
      <c r="D40" s="69" t="s">
        <v>278</v>
      </c>
      <c r="E40" s="63" t="s">
        <v>275</v>
      </c>
      <c r="F40" s="61" t="s">
        <v>824</v>
      </c>
      <c r="G40" s="70"/>
      <c r="H40" s="71"/>
    </row>
    <row r="41" spans="2:8" ht="30" x14ac:dyDescent="0.35">
      <c r="B41" s="135" t="s">
        <v>120</v>
      </c>
      <c r="C41" s="316"/>
      <c r="D41" s="66" t="s">
        <v>130</v>
      </c>
      <c r="E41" s="54" t="s">
        <v>275</v>
      </c>
      <c r="F41" s="55" t="s">
        <v>826</v>
      </c>
      <c r="G41" s="67"/>
      <c r="H41" s="68"/>
    </row>
    <row r="42" spans="2:8" ht="60" x14ac:dyDescent="0.35">
      <c r="B42" s="135" t="s">
        <v>121</v>
      </c>
      <c r="C42" s="316"/>
      <c r="D42" s="69" t="s">
        <v>277</v>
      </c>
      <c r="E42" s="63" t="s">
        <v>276</v>
      </c>
      <c r="F42" s="72" t="s">
        <v>825</v>
      </c>
      <c r="G42" s="70"/>
      <c r="H42" s="71"/>
    </row>
    <row r="43" spans="2:8" ht="45" x14ac:dyDescent="0.35">
      <c r="B43" s="135" t="s">
        <v>122</v>
      </c>
      <c r="C43" s="316"/>
      <c r="D43" s="66" t="s">
        <v>80</v>
      </c>
      <c r="E43" s="54" t="s">
        <v>276</v>
      </c>
      <c r="F43" s="55" t="s">
        <v>840</v>
      </c>
      <c r="G43" s="67"/>
      <c r="H43" s="68"/>
    </row>
    <row r="44" spans="2:8" ht="70.95" customHeight="1" x14ac:dyDescent="0.35">
      <c r="B44" s="135" t="s">
        <v>123</v>
      </c>
      <c r="C44" s="316"/>
      <c r="D44" s="69" t="s">
        <v>300</v>
      </c>
      <c r="E44" s="63" t="s">
        <v>60</v>
      </c>
      <c r="F44" s="72" t="s">
        <v>812</v>
      </c>
      <c r="G44" s="70"/>
      <c r="H44" s="71"/>
    </row>
    <row r="45" spans="2:8" ht="45" x14ac:dyDescent="0.35">
      <c r="B45" s="135" t="s">
        <v>124</v>
      </c>
      <c r="C45" s="316"/>
      <c r="D45" s="66" t="s">
        <v>814</v>
      </c>
      <c r="E45" s="54" t="s">
        <v>60</v>
      </c>
      <c r="F45" s="55" t="s">
        <v>813</v>
      </c>
      <c r="G45" s="67"/>
      <c r="H45" s="68"/>
    </row>
    <row r="46" spans="2:8" ht="45.6" thickBot="1" x14ac:dyDescent="0.4">
      <c r="B46" s="135" t="s">
        <v>125</v>
      </c>
      <c r="C46" s="317"/>
      <c r="D46" s="74" t="s">
        <v>815</v>
      </c>
      <c r="E46" s="75" t="s">
        <v>60</v>
      </c>
      <c r="F46" s="76" t="s">
        <v>816</v>
      </c>
      <c r="G46" s="126"/>
      <c r="H46" s="127"/>
    </row>
    <row r="47" spans="2:8" ht="45.6" thickTop="1" x14ac:dyDescent="0.35">
      <c r="B47" s="135" t="s">
        <v>131</v>
      </c>
      <c r="C47" s="274" t="s">
        <v>81</v>
      </c>
      <c r="D47" s="66" t="s">
        <v>284</v>
      </c>
      <c r="E47" s="54" t="s">
        <v>623</v>
      </c>
      <c r="F47" s="55" t="s">
        <v>817</v>
      </c>
      <c r="G47" s="55">
        <v>72406</v>
      </c>
      <c r="H47" s="61" t="s">
        <v>933</v>
      </c>
    </row>
    <row r="48" spans="2:8" ht="81.45" customHeight="1" x14ac:dyDescent="0.35">
      <c r="B48" s="135" t="s">
        <v>132</v>
      </c>
      <c r="C48" s="275"/>
      <c r="D48" s="69" t="s">
        <v>287</v>
      </c>
      <c r="E48" s="63" t="s">
        <v>60</v>
      </c>
      <c r="F48" s="61" t="s">
        <v>818</v>
      </c>
      <c r="G48" s="61"/>
      <c r="H48" s="61"/>
    </row>
    <row r="49" spans="2:8" ht="45" x14ac:dyDescent="0.35">
      <c r="B49" s="135" t="s">
        <v>133</v>
      </c>
      <c r="C49" s="275"/>
      <c r="D49" s="66" t="s">
        <v>279</v>
      </c>
      <c r="E49" s="54" t="s">
        <v>290</v>
      </c>
      <c r="F49" s="55" t="s">
        <v>841</v>
      </c>
      <c r="G49" s="55">
        <v>433.56</v>
      </c>
      <c r="H49" s="133" t="s">
        <v>934</v>
      </c>
    </row>
    <row r="50" spans="2:8" ht="75.599999999999994" thickBot="1" x14ac:dyDescent="0.4">
      <c r="B50" s="135" t="s">
        <v>134</v>
      </c>
      <c r="C50" s="276"/>
      <c r="D50" s="74" t="s">
        <v>285</v>
      </c>
      <c r="E50" s="75" t="s">
        <v>60</v>
      </c>
      <c r="F50" s="76" t="s">
        <v>286</v>
      </c>
      <c r="G50" s="76"/>
      <c r="H50" s="76"/>
    </row>
    <row r="51" spans="2:8" ht="30.6" thickTop="1" x14ac:dyDescent="0.35">
      <c r="B51" s="135" t="s">
        <v>135</v>
      </c>
      <c r="C51" s="274" t="s">
        <v>85</v>
      </c>
      <c r="D51" s="66" t="s">
        <v>658</v>
      </c>
      <c r="E51" s="54" t="s">
        <v>143</v>
      </c>
      <c r="F51" s="55" t="s">
        <v>819</v>
      </c>
      <c r="G51" s="55">
        <v>978</v>
      </c>
      <c r="H51" s="55" t="s">
        <v>933</v>
      </c>
    </row>
    <row r="52" spans="2:8" ht="55.95" customHeight="1" x14ac:dyDescent="0.35">
      <c r="B52" s="135" t="s">
        <v>136</v>
      </c>
      <c r="C52" s="275"/>
      <c r="D52" s="69" t="s">
        <v>291</v>
      </c>
      <c r="E52" s="63" t="s">
        <v>289</v>
      </c>
      <c r="F52" s="61" t="s">
        <v>843</v>
      </c>
      <c r="G52" s="61">
        <v>5.8559999999999999</v>
      </c>
      <c r="H52" s="61" t="s">
        <v>934</v>
      </c>
    </row>
    <row r="53" spans="2:8" ht="70.05" customHeight="1" thickBot="1" x14ac:dyDescent="0.4">
      <c r="B53" s="135" t="s">
        <v>137</v>
      </c>
      <c r="C53" s="276"/>
      <c r="D53" s="128" t="s">
        <v>288</v>
      </c>
      <c r="E53" s="129" t="s">
        <v>60</v>
      </c>
      <c r="F53" s="130" t="s">
        <v>842</v>
      </c>
      <c r="G53" s="130"/>
      <c r="H53" s="130"/>
    </row>
    <row r="54" spans="2:8" ht="30.6" thickTop="1" x14ac:dyDescent="0.35">
      <c r="B54" s="135" t="s">
        <v>138</v>
      </c>
      <c r="C54" s="275" t="s">
        <v>86</v>
      </c>
      <c r="D54" s="69" t="s">
        <v>181</v>
      </c>
      <c r="E54" s="63" t="s">
        <v>182</v>
      </c>
      <c r="F54" s="61" t="s">
        <v>820</v>
      </c>
      <c r="G54" s="61">
        <v>6000</v>
      </c>
      <c r="H54" s="61" t="s">
        <v>933</v>
      </c>
    </row>
    <row r="55" spans="2:8" ht="45" x14ac:dyDescent="0.35">
      <c r="B55" s="135" t="s">
        <v>139</v>
      </c>
      <c r="C55" s="275"/>
      <c r="D55" s="131" t="s">
        <v>183</v>
      </c>
      <c r="E55" s="132" t="s">
        <v>184</v>
      </c>
      <c r="F55" s="133" t="s">
        <v>692</v>
      </c>
      <c r="G55" s="133">
        <v>35.9</v>
      </c>
      <c r="H55" s="133" t="s">
        <v>934</v>
      </c>
    </row>
    <row r="56" spans="2:8" ht="45" x14ac:dyDescent="0.35">
      <c r="B56" s="135" t="s">
        <v>140</v>
      </c>
      <c r="C56" s="275"/>
      <c r="D56" s="69" t="s">
        <v>694</v>
      </c>
      <c r="E56" s="63" t="s">
        <v>60</v>
      </c>
      <c r="F56" s="61" t="s">
        <v>693</v>
      </c>
      <c r="G56" s="61" t="s">
        <v>935</v>
      </c>
      <c r="H56" s="61" t="s">
        <v>936</v>
      </c>
    </row>
    <row r="57" spans="2:8" x14ac:dyDescent="0.35">
      <c r="B57" s="135" t="s">
        <v>141</v>
      </c>
      <c r="C57" s="275"/>
      <c r="D57" s="131" t="s">
        <v>293</v>
      </c>
      <c r="E57" s="132" t="s">
        <v>294</v>
      </c>
      <c r="F57" s="133" t="s">
        <v>821</v>
      </c>
      <c r="G57" s="133">
        <v>750</v>
      </c>
      <c r="H57" s="133" t="s">
        <v>933</v>
      </c>
    </row>
    <row r="58" spans="2:8" ht="45" x14ac:dyDescent="0.35">
      <c r="B58" s="135" t="s">
        <v>142</v>
      </c>
      <c r="C58" s="275"/>
      <c r="D58" s="69" t="s">
        <v>659</v>
      </c>
      <c r="E58" s="63" t="s">
        <v>184</v>
      </c>
      <c r="F58" s="61" t="s">
        <v>296</v>
      </c>
      <c r="G58" s="61">
        <v>4.49</v>
      </c>
      <c r="H58" s="61" t="s">
        <v>934</v>
      </c>
    </row>
    <row r="59" spans="2:8" ht="30" x14ac:dyDescent="0.35">
      <c r="B59" s="135" t="s">
        <v>186</v>
      </c>
      <c r="C59" s="275"/>
      <c r="D59" s="131" t="s">
        <v>394</v>
      </c>
      <c r="E59" s="132" t="s">
        <v>64</v>
      </c>
      <c r="F59" s="133" t="s">
        <v>395</v>
      </c>
      <c r="G59" s="133" t="s">
        <v>256</v>
      </c>
      <c r="H59" s="133" t="s">
        <v>937</v>
      </c>
    </row>
    <row r="60" spans="2:8" ht="30" x14ac:dyDescent="0.35">
      <c r="B60" s="135" t="s">
        <v>187</v>
      </c>
      <c r="C60" s="275"/>
      <c r="D60" s="69" t="s">
        <v>185</v>
      </c>
      <c r="E60" s="63" t="s">
        <v>294</v>
      </c>
      <c r="F60" s="61" t="s">
        <v>822</v>
      </c>
      <c r="G60" s="61"/>
      <c r="H60" s="61"/>
    </row>
    <row r="61" spans="2:8" ht="30" x14ac:dyDescent="0.35">
      <c r="B61" s="135" t="s">
        <v>280</v>
      </c>
      <c r="C61" s="275"/>
      <c r="D61" s="131" t="s">
        <v>695</v>
      </c>
      <c r="E61" s="132" t="s">
        <v>184</v>
      </c>
      <c r="F61" s="133" t="s">
        <v>696</v>
      </c>
      <c r="G61" s="133"/>
      <c r="H61" s="133"/>
    </row>
    <row r="62" spans="2:8" ht="60.6" thickBot="1" x14ac:dyDescent="0.4">
      <c r="B62" s="135" t="s">
        <v>281</v>
      </c>
      <c r="C62" s="275"/>
      <c r="D62" s="77" t="s">
        <v>295</v>
      </c>
      <c r="E62" s="75" t="s">
        <v>64</v>
      </c>
      <c r="F62" s="76" t="s">
        <v>844</v>
      </c>
      <c r="G62" s="76" t="s">
        <v>256</v>
      </c>
      <c r="H62" s="76"/>
    </row>
    <row r="63" spans="2:8" ht="75.599999999999994" thickTop="1" x14ac:dyDescent="0.35">
      <c r="B63" s="135" t="s">
        <v>282</v>
      </c>
      <c r="C63" s="274" t="s">
        <v>257</v>
      </c>
      <c r="D63" s="131" t="s">
        <v>297</v>
      </c>
      <c r="E63" s="132" t="s">
        <v>64</v>
      </c>
      <c r="F63" s="133" t="s">
        <v>830</v>
      </c>
      <c r="G63" s="133" t="s">
        <v>256</v>
      </c>
      <c r="H63" s="133"/>
    </row>
    <row r="64" spans="2:8" ht="30" x14ac:dyDescent="0.35">
      <c r="B64" s="135" t="s">
        <v>283</v>
      </c>
      <c r="C64" s="275"/>
      <c r="D64" s="69" t="s">
        <v>389</v>
      </c>
      <c r="E64" s="63" t="s">
        <v>64</v>
      </c>
      <c r="F64" s="61" t="s">
        <v>845</v>
      </c>
      <c r="G64" s="61" t="s">
        <v>256</v>
      </c>
      <c r="H64" s="61"/>
    </row>
    <row r="65" spans="2:8" ht="45" x14ac:dyDescent="0.35">
      <c r="B65" s="135" t="s">
        <v>298</v>
      </c>
      <c r="C65" s="275"/>
      <c r="D65" s="131" t="s">
        <v>912</v>
      </c>
      <c r="E65" s="132" t="s">
        <v>64</v>
      </c>
      <c r="F65" s="133" t="s">
        <v>914</v>
      </c>
      <c r="G65" s="133" t="s">
        <v>256</v>
      </c>
      <c r="H65" s="133"/>
    </row>
    <row r="66" spans="2:8" ht="30" x14ac:dyDescent="0.35">
      <c r="B66" s="135" t="s">
        <v>299</v>
      </c>
      <c r="C66" s="275"/>
      <c r="D66" s="69" t="s">
        <v>827</v>
      </c>
      <c r="E66" s="63" t="s">
        <v>64</v>
      </c>
      <c r="F66" s="61" t="s">
        <v>846</v>
      </c>
      <c r="G66" s="61" t="s">
        <v>256</v>
      </c>
      <c r="H66" s="61"/>
    </row>
    <row r="67" spans="2:8" ht="30" x14ac:dyDescent="0.35">
      <c r="B67" s="135" t="s">
        <v>301</v>
      </c>
      <c r="C67" s="275"/>
      <c r="D67" s="131" t="s">
        <v>831</v>
      </c>
      <c r="E67" s="132" t="s">
        <v>64</v>
      </c>
      <c r="F67" s="133" t="s">
        <v>847</v>
      </c>
      <c r="G67" s="133" t="s">
        <v>256</v>
      </c>
      <c r="H67" s="133"/>
    </row>
    <row r="68" spans="2:8" x14ac:dyDescent="0.35">
      <c r="B68" s="135" t="s">
        <v>391</v>
      </c>
      <c r="C68" s="275"/>
      <c r="D68" s="69" t="s">
        <v>390</v>
      </c>
      <c r="E68" s="63" t="s">
        <v>64</v>
      </c>
      <c r="F68" s="61" t="s">
        <v>911</v>
      </c>
      <c r="G68" s="61" t="s">
        <v>256</v>
      </c>
      <c r="H68" s="61"/>
    </row>
    <row r="69" spans="2:8" ht="30" x14ac:dyDescent="0.35">
      <c r="B69" s="135" t="s">
        <v>392</v>
      </c>
      <c r="C69" s="275"/>
      <c r="D69" s="131" t="s">
        <v>254</v>
      </c>
      <c r="E69" s="132" t="s">
        <v>64</v>
      </c>
      <c r="F69" s="133" t="s">
        <v>915</v>
      </c>
      <c r="G69" s="133" t="s">
        <v>256</v>
      </c>
      <c r="H69" s="133"/>
    </row>
    <row r="70" spans="2:8" ht="30" x14ac:dyDescent="0.35">
      <c r="B70" s="135" t="s">
        <v>393</v>
      </c>
      <c r="C70" s="275"/>
      <c r="D70" s="69" t="s">
        <v>828</v>
      </c>
      <c r="E70" s="63" t="s">
        <v>64</v>
      </c>
      <c r="F70" s="61" t="s">
        <v>848</v>
      </c>
      <c r="G70" s="61" t="s">
        <v>256</v>
      </c>
      <c r="H70" s="61"/>
    </row>
    <row r="71" spans="2:8" ht="30" x14ac:dyDescent="0.35">
      <c r="B71" s="135" t="s">
        <v>396</v>
      </c>
      <c r="C71" s="275"/>
      <c r="D71" s="131" t="s">
        <v>832</v>
      </c>
      <c r="E71" s="132" t="s">
        <v>64</v>
      </c>
      <c r="F71" s="133" t="s">
        <v>849</v>
      </c>
      <c r="G71" s="133" t="s">
        <v>256</v>
      </c>
      <c r="H71" s="133"/>
    </row>
    <row r="72" spans="2:8" ht="30.6" thickBot="1" x14ac:dyDescent="0.4">
      <c r="B72" s="135" t="s">
        <v>913</v>
      </c>
      <c r="C72" s="299"/>
      <c r="D72" s="214" t="s">
        <v>829</v>
      </c>
      <c r="E72" s="215" t="s">
        <v>64</v>
      </c>
      <c r="F72" s="216" t="s">
        <v>850</v>
      </c>
      <c r="G72" s="216" t="s">
        <v>256</v>
      </c>
      <c r="H72" s="216"/>
    </row>
    <row r="73" spans="2:8" x14ac:dyDescent="0.35">
      <c r="B73" s="136"/>
      <c r="C73" s="78"/>
      <c r="D73" s="79"/>
      <c r="E73" s="80"/>
      <c r="F73" s="81"/>
      <c r="G73" s="81"/>
      <c r="H73" s="82"/>
    </row>
    <row r="74" spans="2:8" ht="27" x14ac:dyDescent="0.35">
      <c r="B74" s="296" t="s">
        <v>146</v>
      </c>
      <c r="C74" s="297"/>
      <c r="D74" s="297"/>
      <c r="E74" s="297"/>
      <c r="F74" s="297"/>
      <c r="G74" s="297"/>
      <c r="H74" s="298"/>
    </row>
    <row r="75" spans="2:8" ht="28.5" customHeight="1" x14ac:dyDescent="0.35">
      <c r="B75" s="135" t="s">
        <v>144</v>
      </c>
      <c r="C75" s="290"/>
      <c r="D75" s="277" t="s">
        <v>649</v>
      </c>
      <c r="E75" s="45" t="s">
        <v>70</v>
      </c>
      <c r="F75" s="280" t="s">
        <v>851</v>
      </c>
      <c r="G75" s="256">
        <v>3750000</v>
      </c>
      <c r="H75" s="283"/>
    </row>
    <row r="76" spans="2:8" ht="28.5" customHeight="1" x14ac:dyDescent="0.35">
      <c r="B76" s="135" t="s">
        <v>145</v>
      </c>
      <c r="C76" s="290"/>
      <c r="D76" s="277"/>
      <c r="E76" s="47" t="s">
        <v>74</v>
      </c>
      <c r="F76" s="280"/>
      <c r="G76" s="219">
        <v>3173700</v>
      </c>
      <c r="H76" s="283"/>
    </row>
    <row r="77" spans="2:8" ht="28.5" customHeight="1" x14ac:dyDescent="0.35">
      <c r="B77" s="135" t="s">
        <v>147</v>
      </c>
      <c r="C77" s="290"/>
      <c r="D77" s="277"/>
      <c r="E77" s="49" t="s">
        <v>75</v>
      </c>
      <c r="F77" s="280"/>
      <c r="G77" s="50"/>
      <c r="H77" s="283"/>
    </row>
    <row r="78" spans="2:8" ht="28.5" customHeight="1" x14ac:dyDescent="0.35">
      <c r="B78" s="135" t="s">
        <v>148</v>
      </c>
      <c r="C78" s="290"/>
      <c r="D78" s="278"/>
      <c r="E78" s="51" t="s">
        <v>129</v>
      </c>
      <c r="F78" s="281"/>
      <c r="G78" s="52"/>
      <c r="H78" s="284"/>
    </row>
    <row r="79" spans="2:8" ht="30" x14ac:dyDescent="0.35">
      <c r="B79" s="135" t="s">
        <v>149</v>
      </c>
      <c r="C79" s="290"/>
      <c r="D79" s="83" t="s">
        <v>76</v>
      </c>
      <c r="E79" s="84" t="s">
        <v>60</v>
      </c>
      <c r="F79" s="85"/>
      <c r="G79" s="221">
        <f>(3750000+3173700)/255787310</f>
        <v>2.7068191928676995E-2</v>
      </c>
      <c r="H79" s="85"/>
    </row>
    <row r="80" spans="2:8" ht="28.05" customHeight="1" x14ac:dyDescent="0.35">
      <c r="B80" s="135" t="s">
        <v>150</v>
      </c>
      <c r="C80" s="290"/>
      <c r="D80" s="292" t="s">
        <v>879</v>
      </c>
      <c r="E80" s="56" t="s">
        <v>70</v>
      </c>
      <c r="F80" s="279" t="s">
        <v>852</v>
      </c>
      <c r="G80" s="261">
        <v>684240.8</v>
      </c>
      <c r="H80" s="282"/>
    </row>
    <row r="81" spans="2:8" ht="28.05" customHeight="1" x14ac:dyDescent="0.35">
      <c r="B81" s="135" t="s">
        <v>151</v>
      </c>
      <c r="C81" s="290"/>
      <c r="D81" s="277"/>
      <c r="E81" s="47" t="s">
        <v>74</v>
      </c>
      <c r="F81" s="280"/>
      <c r="G81" s="219">
        <v>19400.866000000002</v>
      </c>
      <c r="H81" s="283"/>
    </row>
    <row r="82" spans="2:8" ht="28.05" customHeight="1" x14ac:dyDescent="0.35">
      <c r="B82" s="135" t="s">
        <v>154</v>
      </c>
      <c r="C82" s="290"/>
      <c r="D82" s="277"/>
      <c r="E82" s="49" t="s">
        <v>75</v>
      </c>
      <c r="F82" s="280"/>
      <c r="G82" s="50"/>
      <c r="H82" s="283"/>
    </row>
    <row r="83" spans="2:8" ht="28.05" customHeight="1" x14ac:dyDescent="0.35">
      <c r="B83" s="135" t="s">
        <v>155</v>
      </c>
      <c r="C83" s="290"/>
      <c r="D83" s="278"/>
      <c r="E83" s="51" t="s">
        <v>129</v>
      </c>
      <c r="F83" s="281"/>
      <c r="G83" s="52"/>
      <c r="H83" s="284"/>
    </row>
    <row r="84" spans="2:8" ht="75" x14ac:dyDescent="0.35">
      <c r="B84" s="135" t="s">
        <v>156</v>
      </c>
      <c r="C84" s="290"/>
      <c r="D84" s="83" t="s">
        <v>880</v>
      </c>
      <c r="E84" s="84" t="s">
        <v>60</v>
      </c>
      <c r="F84" s="85"/>
      <c r="G84" s="222">
        <f>(684241+19401)/28188429</f>
        <v>2.496208639367593E-2</v>
      </c>
      <c r="H84" s="85"/>
    </row>
    <row r="85" spans="2:8" ht="28.05" customHeight="1" x14ac:dyDescent="0.35">
      <c r="B85" s="135" t="s">
        <v>157</v>
      </c>
      <c r="C85" s="290"/>
      <c r="D85" s="277" t="s">
        <v>652</v>
      </c>
      <c r="E85" s="45" t="s">
        <v>70</v>
      </c>
      <c r="F85" s="280" t="s">
        <v>853</v>
      </c>
      <c r="G85" s="46"/>
      <c r="H85" s="283"/>
    </row>
    <row r="86" spans="2:8" ht="28.05" customHeight="1" x14ac:dyDescent="0.35">
      <c r="B86" s="135" t="s">
        <v>158</v>
      </c>
      <c r="C86" s="290"/>
      <c r="D86" s="277"/>
      <c r="E86" s="47" t="s">
        <v>74</v>
      </c>
      <c r="F86" s="280"/>
      <c r="G86" s="48"/>
      <c r="H86" s="283"/>
    </row>
    <row r="87" spans="2:8" ht="28.05" customHeight="1" x14ac:dyDescent="0.35">
      <c r="B87" s="135" t="s">
        <v>159</v>
      </c>
      <c r="C87" s="290"/>
      <c r="D87" s="277"/>
      <c r="E87" s="49" t="s">
        <v>75</v>
      </c>
      <c r="F87" s="280"/>
      <c r="G87" s="50"/>
      <c r="H87" s="283"/>
    </row>
    <row r="88" spans="2:8" ht="28.05" customHeight="1" x14ac:dyDescent="0.35">
      <c r="B88" s="135" t="s">
        <v>160</v>
      </c>
      <c r="C88" s="290"/>
      <c r="D88" s="278"/>
      <c r="E88" s="51" t="s">
        <v>129</v>
      </c>
      <c r="F88" s="281"/>
      <c r="G88" s="52"/>
      <c r="H88" s="284"/>
    </row>
    <row r="89" spans="2:8" ht="30" x14ac:dyDescent="0.35">
      <c r="B89" s="135" t="s">
        <v>161</v>
      </c>
      <c r="C89" s="290"/>
      <c r="D89" s="83" t="s">
        <v>653</v>
      </c>
      <c r="E89" s="84" t="s">
        <v>60</v>
      </c>
      <c r="F89" s="85"/>
      <c r="G89" s="85"/>
      <c r="H89" s="85"/>
    </row>
    <row r="90" spans="2:8" ht="28.05" customHeight="1" x14ac:dyDescent="0.35">
      <c r="B90" s="135" t="s">
        <v>162</v>
      </c>
      <c r="C90" s="290"/>
      <c r="D90" s="292" t="s">
        <v>881</v>
      </c>
      <c r="E90" s="56" t="s">
        <v>70</v>
      </c>
      <c r="F90" s="279" t="s">
        <v>854</v>
      </c>
      <c r="G90" s="57"/>
      <c r="H90" s="282"/>
    </row>
    <row r="91" spans="2:8" ht="28.05" customHeight="1" x14ac:dyDescent="0.35">
      <c r="B91" s="135" t="s">
        <v>163</v>
      </c>
      <c r="C91" s="290"/>
      <c r="D91" s="277"/>
      <c r="E91" s="47" t="s">
        <v>74</v>
      </c>
      <c r="F91" s="280"/>
      <c r="G91" s="48"/>
      <c r="H91" s="283"/>
    </row>
    <row r="92" spans="2:8" ht="28.05" customHeight="1" x14ac:dyDescent="0.35">
      <c r="B92" s="135" t="s">
        <v>164</v>
      </c>
      <c r="C92" s="290"/>
      <c r="D92" s="277"/>
      <c r="E92" s="49" t="s">
        <v>75</v>
      </c>
      <c r="F92" s="280"/>
      <c r="G92" s="50"/>
      <c r="H92" s="283"/>
    </row>
    <row r="93" spans="2:8" ht="28.05" customHeight="1" x14ac:dyDescent="0.35">
      <c r="B93" s="135" t="s">
        <v>165</v>
      </c>
      <c r="C93" s="290"/>
      <c r="D93" s="278"/>
      <c r="E93" s="51" t="s">
        <v>129</v>
      </c>
      <c r="F93" s="281"/>
      <c r="G93" s="52"/>
      <c r="H93" s="284"/>
    </row>
    <row r="94" spans="2:8" ht="75" x14ac:dyDescent="0.35">
      <c r="B94" s="135" t="s">
        <v>166</v>
      </c>
      <c r="C94" s="290"/>
      <c r="D94" s="83" t="s">
        <v>882</v>
      </c>
      <c r="E94" s="84" t="s">
        <v>60</v>
      </c>
      <c r="F94" s="85"/>
      <c r="G94" s="85"/>
      <c r="H94" s="85"/>
    </row>
    <row r="95" spans="2:8" ht="20.55" customHeight="1" x14ac:dyDescent="0.35">
      <c r="B95" s="135" t="s">
        <v>167</v>
      </c>
      <c r="C95" s="290"/>
      <c r="D95" s="277" t="s">
        <v>721</v>
      </c>
      <c r="E95" s="45" t="s">
        <v>70</v>
      </c>
      <c r="F95" s="280" t="s">
        <v>722</v>
      </c>
      <c r="G95" s="258">
        <v>10210668.810000001</v>
      </c>
      <c r="H95" s="283"/>
    </row>
    <row r="96" spans="2:8" ht="20.55" customHeight="1" x14ac:dyDescent="0.35">
      <c r="B96" s="135" t="s">
        <v>168</v>
      </c>
      <c r="C96" s="290"/>
      <c r="D96" s="277"/>
      <c r="E96" s="47" t="s">
        <v>74</v>
      </c>
      <c r="F96" s="280"/>
      <c r="G96" s="224">
        <v>3044021.6</v>
      </c>
      <c r="H96" s="283"/>
    </row>
    <row r="97" spans="2:8" ht="20.55" customHeight="1" x14ac:dyDescent="0.35">
      <c r="B97" s="135" t="s">
        <v>169</v>
      </c>
      <c r="C97" s="290"/>
      <c r="D97" s="277"/>
      <c r="E97" s="49" t="s">
        <v>75</v>
      </c>
      <c r="F97" s="280"/>
      <c r="G97" s="259">
        <v>30271631.199999999</v>
      </c>
      <c r="H97" s="283"/>
    </row>
    <row r="98" spans="2:8" ht="20.55" customHeight="1" x14ac:dyDescent="0.35">
      <c r="B98" s="135" t="s">
        <v>170</v>
      </c>
      <c r="C98" s="290"/>
      <c r="D98" s="278"/>
      <c r="E98" s="51" t="s">
        <v>129</v>
      </c>
      <c r="F98" s="281"/>
      <c r="G98" s="260">
        <v>0</v>
      </c>
      <c r="H98" s="284"/>
    </row>
    <row r="99" spans="2:8" ht="45" x14ac:dyDescent="0.35">
      <c r="B99" s="135" t="s">
        <v>171</v>
      </c>
      <c r="C99" s="290"/>
      <c r="D99" s="83" t="s">
        <v>305</v>
      </c>
      <c r="E99" s="84" t="s">
        <v>60</v>
      </c>
      <c r="F99" s="85"/>
      <c r="G99" s="222">
        <f>(G95+G96+G97)/255787310</f>
        <v>0.17016607121752833</v>
      </c>
      <c r="H99" s="85"/>
    </row>
    <row r="100" spans="2:8" ht="22.5" customHeight="1" x14ac:dyDescent="0.35">
      <c r="B100" s="135" t="s">
        <v>172</v>
      </c>
      <c r="C100" s="290"/>
      <c r="D100" s="277" t="s">
        <v>650</v>
      </c>
      <c r="E100" s="45" t="s">
        <v>70</v>
      </c>
      <c r="F100" s="279"/>
      <c r="G100" s="256">
        <v>7649176.1600000001</v>
      </c>
      <c r="H100" s="282"/>
    </row>
    <row r="101" spans="2:8" ht="22.5" customHeight="1" x14ac:dyDescent="0.35">
      <c r="B101" s="135" t="s">
        <v>173</v>
      </c>
      <c r="C101" s="290"/>
      <c r="D101" s="277"/>
      <c r="E101" s="47" t="s">
        <v>74</v>
      </c>
      <c r="F101" s="280"/>
      <c r="G101" s="219">
        <v>3302868.8476999998</v>
      </c>
      <c r="H101" s="283"/>
    </row>
    <row r="102" spans="2:8" ht="22.5" customHeight="1" x14ac:dyDescent="0.35">
      <c r="B102" s="135" t="s">
        <v>174</v>
      </c>
      <c r="C102" s="290"/>
      <c r="D102" s="277"/>
      <c r="E102" s="49" t="s">
        <v>75</v>
      </c>
      <c r="F102" s="280"/>
      <c r="G102" s="257">
        <v>3069379.0211</v>
      </c>
      <c r="H102" s="283"/>
    </row>
    <row r="103" spans="2:8" ht="22.5" customHeight="1" x14ac:dyDescent="0.35">
      <c r="B103" s="135" t="s">
        <v>175</v>
      </c>
      <c r="C103" s="290"/>
      <c r="D103" s="278"/>
      <c r="E103" s="51" t="s">
        <v>129</v>
      </c>
      <c r="F103" s="281"/>
      <c r="G103" s="52"/>
      <c r="H103" s="284"/>
    </row>
    <row r="104" spans="2:8" ht="45" x14ac:dyDescent="0.35">
      <c r="B104" s="135" t="s">
        <v>176</v>
      </c>
      <c r="C104" s="290"/>
      <c r="D104" s="83" t="s">
        <v>625</v>
      </c>
      <c r="E104" s="84" t="s">
        <v>61</v>
      </c>
      <c r="F104" s="85"/>
      <c r="G104" s="222">
        <f>(G100+G101+G102)/425522425</f>
        <v>3.2951081317982245E-2</v>
      </c>
      <c r="H104" s="85"/>
    </row>
    <row r="105" spans="2:8" ht="19.95" customHeight="1" x14ac:dyDescent="0.35">
      <c r="B105" s="135" t="s">
        <v>177</v>
      </c>
      <c r="C105" s="290"/>
      <c r="D105" s="292" t="s">
        <v>883</v>
      </c>
      <c r="E105" s="56" t="s">
        <v>70</v>
      </c>
      <c r="F105" s="279"/>
      <c r="G105" s="223">
        <v>684240.8</v>
      </c>
      <c r="H105" s="282"/>
    </row>
    <row r="106" spans="2:8" ht="19.95" customHeight="1" x14ac:dyDescent="0.35">
      <c r="B106" s="135" t="s">
        <v>178</v>
      </c>
      <c r="C106" s="290"/>
      <c r="D106" s="277"/>
      <c r="E106" s="47" t="s">
        <v>74</v>
      </c>
      <c r="F106" s="280"/>
      <c r="G106" s="224">
        <v>19400.866000000002</v>
      </c>
      <c r="H106" s="283"/>
    </row>
    <row r="107" spans="2:8" ht="19.95" customHeight="1" x14ac:dyDescent="0.35">
      <c r="B107" s="135" t="s">
        <v>179</v>
      </c>
      <c r="C107" s="290"/>
      <c r="D107" s="277"/>
      <c r="E107" s="49" t="s">
        <v>75</v>
      </c>
      <c r="F107" s="280"/>
      <c r="G107" s="50"/>
      <c r="H107" s="283"/>
    </row>
    <row r="108" spans="2:8" ht="19.95" customHeight="1" x14ac:dyDescent="0.35">
      <c r="B108" s="135" t="s">
        <v>188</v>
      </c>
      <c r="C108" s="290"/>
      <c r="D108" s="278"/>
      <c r="E108" s="51" t="s">
        <v>129</v>
      </c>
      <c r="F108" s="281"/>
      <c r="G108" s="52"/>
      <c r="H108" s="284"/>
    </row>
    <row r="109" spans="2:8" ht="75" x14ac:dyDescent="0.35">
      <c r="B109" s="135" t="s">
        <v>189</v>
      </c>
      <c r="C109" s="290"/>
      <c r="D109" s="83" t="s">
        <v>884</v>
      </c>
      <c r="E109" s="84" t="s">
        <v>61</v>
      </c>
      <c r="F109" s="85"/>
      <c r="G109" s="222">
        <f>(G105+G106)/63032931</f>
        <v>1.1163080231823585E-2</v>
      </c>
      <c r="H109" s="85"/>
    </row>
    <row r="110" spans="2:8" ht="19.95" customHeight="1" x14ac:dyDescent="0.35">
      <c r="B110" s="135" t="s">
        <v>190</v>
      </c>
      <c r="C110" s="290"/>
      <c r="D110" s="277" t="s">
        <v>654</v>
      </c>
      <c r="E110" s="45" t="s">
        <v>70</v>
      </c>
      <c r="F110" s="279"/>
      <c r="G110" s="46"/>
      <c r="H110" s="282"/>
    </row>
    <row r="111" spans="2:8" ht="19.95" customHeight="1" x14ac:dyDescent="0.35">
      <c r="B111" s="135" t="s">
        <v>191</v>
      </c>
      <c r="C111" s="290"/>
      <c r="D111" s="277"/>
      <c r="E111" s="47" t="s">
        <v>74</v>
      </c>
      <c r="F111" s="280"/>
      <c r="G111" s="48"/>
      <c r="H111" s="283"/>
    </row>
    <row r="112" spans="2:8" ht="19.95" customHeight="1" x14ac:dyDescent="0.35">
      <c r="B112" s="135" t="s">
        <v>192</v>
      </c>
      <c r="C112" s="290"/>
      <c r="D112" s="277"/>
      <c r="E112" s="49" t="s">
        <v>75</v>
      </c>
      <c r="F112" s="280"/>
      <c r="G112" s="50"/>
      <c r="H112" s="283"/>
    </row>
    <row r="113" spans="2:8" ht="19.95" customHeight="1" x14ac:dyDescent="0.35">
      <c r="B113" s="135" t="s">
        <v>193</v>
      </c>
      <c r="C113" s="290"/>
      <c r="D113" s="278"/>
      <c r="E113" s="51" t="s">
        <v>129</v>
      </c>
      <c r="F113" s="281"/>
      <c r="G113" s="52"/>
      <c r="H113" s="284"/>
    </row>
    <row r="114" spans="2:8" ht="45" x14ac:dyDescent="0.35">
      <c r="B114" s="135" t="s">
        <v>194</v>
      </c>
      <c r="C114" s="290"/>
      <c r="D114" s="83" t="s">
        <v>655</v>
      </c>
      <c r="E114" s="84" t="s">
        <v>61</v>
      </c>
      <c r="F114" s="85"/>
      <c r="G114" s="85"/>
      <c r="H114" s="85"/>
    </row>
    <row r="115" spans="2:8" ht="20.55" customHeight="1" x14ac:dyDescent="0.35">
      <c r="B115" s="135" t="s">
        <v>632</v>
      </c>
      <c r="C115" s="290"/>
      <c r="D115" s="292" t="s">
        <v>885</v>
      </c>
      <c r="E115" s="56" t="s">
        <v>70</v>
      </c>
      <c r="F115" s="279"/>
      <c r="G115" s="57"/>
      <c r="H115" s="282"/>
    </row>
    <row r="116" spans="2:8" ht="20.55" customHeight="1" x14ac:dyDescent="0.35">
      <c r="B116" s="135" t="s">
        <v>195</v>
      </c>
      <c r="C116" s="290"/>
      <c r="D116" s="277"/>
      <c r="E116" s="47" t="s">
        <v>74</v>
      </c>
      <c r="F116" s="280"/>
      <c r="G116" s="48"/>
      <c r="H116" s="283"/>
    </row>
    <row r="117" spans="2:8" ht="20.55" customHeight="1" x14ac:dyDescent="0.35">
      <c r="B117" s="135" t="s">
        <v>196</v>
      </c>
      <c r="C117" s="290"/>
      <c r="D117" s="277"/>
      <c r="E117" s="49" t="s">
        <v>75</v>
      </c>
      <c r="F117" s="280"/>
      <c r="G117" s="50"/>
      <c r="H117" s="283"/>
    </row>
    <row r="118" spans="2:8" ht="20.55" customHeight="1" x14ac:dyDescent="0.35">
      <c r="B118" s="135" t="s">
        <v>197</v>
      </c>
      <c r="C118" s="290"/>
      <c r="D118" s="278"/>
      <c r="E118" s="51" t="s">
        <v>129</v>
      </c>
      <c r="F118" s="281"/>
      <c r="G118" s="52"/>
      <c r="H118" s="284"/>
    </row>
    <row r="119" spans="2:8" ht="75" x14ac:dyDescent="0.35">
      <c r="B119" s="135" t="s">
        <v>198</v>
      </c>
      <c r="C119" s="290"/>
      <c r="D119" s="83" t="s">
        <v>886</v>
      </c>
      <c r="E119" s="84" t="s">
        <v>61</v>
      </c>
      <c r="F119" s="85"/>
      <c r="G119" s="85"/>
      <c r="H119" s="85"/>
    </row>
    <row r="120" spans="2:8" x14ac:dyDescent="0.35">
      <c r="B120" s="135" t="s">
        <v>199</v>
      </c>
      <c r="C120" s="290"/>
      <c r="D120" s="277" t="s">
        <v>723</v>
      </c>
      <c r="E120" s="45" t="s">
        <v>70</v>
      </c>
      <c r="F120" s="279"/>
      <c r="G120" s="225">
        <v>8570059.7699999996</v>
      </c>
      <c r="H120" s="282"/>
    </row>
    <row r="121" spans="2:8" x14ac:dyDescent="0.35">
      <c r="B121" s="135" t="s">
        <v>200</v>
      </c>
      <c r="C121" s="290"/>
      <c r="D121" s="277"/>
      <c r="E121" s="47" t="s">
        <v>74</v>
      </c>
      <c r="F121" s="280"/>
      <c r="G121" s="226">
        <v>4274119.8499999996</v>
      </c>
      <c r="H121" s="283"/>
    </row>
    <row r="122" spans="2:8" x14ac:dyDescent="0.35">
      <c r="B122" s="135" t="s">
        <v>201</v>
      </c>
      <c r="C122" s="290"/>
      <c r="D122" s="277"/>
      <c r="E122" s="49" t="s">
        <v>75</v>
      </c>
      <c r="F122" s="280"/>
      <c r="G122" s="227">
        <v>23256012.859999999</v>
      </c>
      <c r="H122" s="283"/>
    </row>
    <row r="123" spans="2:8" x14ac:dyDescent="0.35">
      <c r="B123" s="135" t="s">
        <v>202</v>
      </c>
      <c r="C123" s="290"/>
      <c r="D123" s="278"/>
      <c r="E123" s="51" t="s">
        <v>129</v>
      </c>
      <c r="F123" s="281"/>
      <c r="G123" s="52">
        <v>0</v>
      </c>
      <c r="H123" s="284"/>
    </row>
    <row r="124" spans="2:8" ht="45" x14ac:dyDescent="0.35">
      <c r="B124" s="135" t="s">
        <v>203</v>
      </c>
      <c r="C124" s="290"/>
      <c r="D124" s="83" t="s">
        <v>724</v>
      </c>
      <c r="E124" s="84" t="s">
        <v>61</v>
      </c>
      <c r="F124" s="85"/>
      <c r="G124" s="222">
        <f>(G120+G121+G122)/425522425</f>
        <v>8.4837344306824714E-2</v>
      </c>
      <c r="H124" s="85"/>
    </row>
    <row r="125" spans="2:8" ht="210" x14ac:dyDescent="0.35">
      <c r="B125" s="135" t="s">
        <v>204</v>
      </c>
      <c r="C125" s="290"/>
      <c r="D125" s="58" t="s">
        <v>728</v>
      </c>
      <c r="E125" s="59" t="s">
        <v>70</v>
      </c>
      <c r="F125" s="61" t="s">
        <v>733</v>
      </c>
      <c r="G125" s="228"/>
      <c r="H125" s="229"/>
    </row>
    <row r="126" spans="2:8" ht="75" x14ac:dyDescent="0.35">
      <c r="B126" s="135" t="s">
        <v>205</v>
      </c>
      <c r="C126" s="290"/>
      <c r="D126" s="83" t="s">
        <v>303</v>
      </c>
      <c r="E126" s="84" t="s">
        <v>60</v>
      </c>
      <c r="F126" s="85"/>
      <c r="G126" s="222"/>
      <c r="H126" s="85"/>
    </row>
    <row r="127" spans="2:8" ht="135" x14ac:dyDescent="0.35">
      <c r="B127" s="135" t="s">
        <v>206</v>
      </c>
      <c r="C127" s="290"/>
      <c r="D127" s="58" t="s">
        <v>729</v>
      </c>
      <c r="E127" s="59" t="s">
        <v>70</v>
      </c>
      <c r="F127" s="61" t="s">
        <v>734</v>
      </c>
      <c r="G127" s="228">
        <v>20000000</v>
      </c>
      <c r="H127" s="229" t="s">
        <v>922</v>
      </c>
    </row>
    <row r="128" spans="2:8" ht="60" x14ac:dyDescent="0.35">
      <c r="B128" s="135" t="s">
        <v>207</v>
      </c>
      <c r="C128" s="290"/>
      <c r="D128" s="83" t="s">
        <v>304</v>
      </c>
      <c r="E128" s="84" t="s">
        <v>60</v>
      </c>
      <c r="F128" s="85"/>
      <c r="G128" s="222">
        <f>20/63.5</f>
        <v>0.31496062992125984</v>
      </c>
      <c r="H128" s="85"/>
    </row>
    <row r="129" spans="2:8" ht="75" x14ac:dyDescent="0.35">
      <c r="B129" s="135" t="s">
        <v>208</v>
      </c>
      <c r="C129" s="290"/>
      <c r="D129" s="58" t="s">
        <v>730</v>
      </c>
      <c r="E129" s="59" t="s">
        <v>70</v>
      </c>
      <c r="F129" s="61"/>
      <c r="G129" s="228">
        <v>20000000</v>
      </c>
      <c r="H129" s="229" t="s">
        <v>922</v>
      </c>
    </row>
    <row r="130" spans="2:8" ht="75" x14ac:dyDescent="0.35">
      <c r="B130" s="135" t="s">
        <v>209</v>
      </c>
      <c r="C130" s="290"/>
      <c r="D130" s="83" t="s">
        <v>626</v>
      </c>
      <c r="E130" s="84" t="s">
        <v>60</v>
      </c>
      <c r="F130" s="85"/>
      <c r="G130" s="222">
        <f>20000000/104095100</f>
        <v>0.19213200237090891</v>
      </c>
      <c r="H130" s="85"/>
    </row>
    <row r="131" spans="2:8" ht="73.5" customHeight="1" x14ac:dyDescent="0.35">
      <c r="B131" s="135" t="s">
        <v>210</v>
      </c>
      <c r="C131" s="290"/>
      <c r="D131" s="58" t="s">
        <v>302</v>
      </c>
      <c r="E131" s="63" t="s">
        <v>60</v>
      </c>
      <c r="F131" s="61" t="s">
        <v>871</v>
      </c>
      <c r="G131" s="61"/>
      <c r="H131" s="61"/>
    </row>
    <row r="132" spans="2:8" ht="90" x14ac:dyDescent="0.35">
      <c r="B132" s="135" t="s">
        <v>211</v>
      </c>
      <c r="C132" s="290"/>
      <c r="D132" s="83" t="s">
        <v>660</v>
      </c>
      <c r="E132" s="84" t="s">
        <v>60</v>
      </c>
      <c r="F132" s="85" t="s">
        <v>872</v>
      </c>
      <c r="G132" s="85"/>
      <c r="H132" s="85"/>
    </row>
    <row r="133" spans="2:8" ht="75" x14ac:dyDescent="0.35">
      <c r="B133" s="135" t="s">
        <v>212</v>
      </c>
      <c r="C133" s="290"/>
      <c r="D133" s="58" t="s">
        <v>668</v>
      </c>
      <c r="E133" s="63" t="s">
        <v>60</v>
      </c>
      <c r="F133" s="61" t="s">
        <v>873</v>
      </c>
      <c r="G133" s="61"/>
      <c r="H133" s="61"/>
    </row>
    <row r="134" spans="2:8" ht="45" x14ac:dyDescent="0.35">
      <c r="B134" s="135" t="s">
        <v>213</v>
      </c>
      <c r="C134" s="290"/>
      <c r="D134" s="83" t="s">
        <v>662</v>
      </c>
      <c r="E134" s="84" t="s">
        <v>60</v>
      </c>
      <c r="F134" s="85" t="s">
        <v>663</v>
      </c>
      <c r="G134" s="221">
        <f>(G100+G101+G102)/664419477</f>
        <v>2.1103270620707586E-2</v>
      </c>
      <c r="H134" s="230"/>
    </row>
    <row r="135" spans="2:8" ht="45" x14ac:dyDescent="0.35">
      <c r="B135" s="135" t="s">
        <v>214</v>
      </c>
      <c r="C135" s="290"/>
      <c r="D135" s="189" t="s">
        <v>661</v>
      </c>
      <c r="E135" s="190" t="s">
        <v>60</v>
      </c>
      <c r="F135" s="61" t="s">
        <v>664</v>
      </c>
      <c r="G135" s="232">
        <f>G127/664419477</f>
        <v>3.0101465553515071E-2</v>
      </c>
      <c r="H135" s="231"/>
    </row>
    <row r="136" spans="2:8" ht="30" x14ac:dyDescent="0.35">
      <c r="B136" s="135" t="s">
        <v>215</v>
      </c>
      <c r="C136" s="290"/>
      <c r="D136" s="83" t="s">
        <v>665</v>
      </c>
      <c r="E136" s="84" t="s">
        <v>60</v>
      </c>
      <c r="F136" s="85" t="s">
        <v>735</v>
      </c>
      <c r="G136" s="85"/>
      <c r="H136" s="85"/>
    </row>
    <row r="137" spans="2:8" ht="30" x14ac:dyDescent="0.35">
      <c r="B137" s="135" t="s">
        <v>216</v>
      </c>
      <c r="C137" s="290"/>
      <c r="D137" s="189" t="s">
        <v>666</v>
      </c>
      <c r="E137" s="190" t="s">
        <v>60</v>
      </c>
      <c r="F137" s="61" t="s">
        <v>736</v>
      </c>
      <c r="G137" s="191"/>
      <c r="H137" s="191"/>
    </row>
    <row r="138" spans="2:8" ht="30.6" thickBot="1" x14ac:dyDescent="0.4">
      <c r="B138" s="135" t="s">
        <v>217</v>
      </c>
      <c r="C138" s="291"/>
      <c r="D138" s="86" t="s">
        <v>667</v>
      </c>
      <c r="E138" s="87" t="s">
        <v>60</v>
      </c>
      <c r="F138" s="88" t="s">
        <v>737</v>
      </c>
      <c r="G138" s="88"/>
      <c r="H138" s="88"/>
    </row>
    <row r="139" spans="2:8" ht="45.6" thickTop="1" x14ac:dyDescent="0.35">
      <c r="B139" s="135" t="s">
        <v>218</v>
      </c>
      <c r="C139" s="192"/>
      <c r="D139" s="99" t="s">
        <v>362</v>
      </c>
      <c r="E139" s="51" t="s">
        <v>64</v>
      </c>
      <c r="F139" s="72" t="s">
        <v>798</v>
      </c>
      <c r="G139" s="70" t="s">
        <v>924</v>
      </c>
      <c r="H139" s="182"/>
    </row>
    <row r="140" spans="2:8" ht="23.55" customHeight="1" x14ac:dyDescent="0.35">
      <c r="B140" s="135" t="s">
        <v>219</v>
      </c>
      <c r="C140" s="192"/>
      <c r="D140" s="83" t="s">
        <v>794</v>
      </c>
      <c r="E140" s="84" t="s">
        <v>60</v>
      </c>
      <c r="F140" s="85" t="s">
        <v>359</v>
      </c>
      <c r="G140" s="236">
        <f>2/5</f>
        <v>0.4</v>
      </c>
      <c r="H140" s="182"/>
    </row>
    <row r="141" spans="2:8" ht="30" x14ac:dyDescent="0.35">
      <c r="B141" s="135" t="s">
        <v>220</v>
      </c>
      <c r="C141" s="288" t="s">
        <v>656</v>
      </c>
      <c r="D141" s="90" t="s">
        <v>308</v>
      </c>
      <c r="E141" s="63" t="s">
        <v>60</v>
      </c>
      <c r="F141" s="61" t="s">
        <v>806</v>
      </c>
      <c r="G141" s="61">
        <v>0</v>
      </c>
      <c r="H141" s="61"/>
    </row>
    <row r="142" spans="2:8" ht="45" x14ac:dyDescent="0.35">
      <c r="B142" s="135" t="s">
        <v>221</v>
      </c>
      <c r="C142" s="288"/>
      <c r="D142" s="83" t="s">
        <v>309</v>
      </c>
      <c r="E142" s="84" t="s">
        <v>60</v>
      </c>
      <c r="F142" s="85" t="s">
        <v>799</v>
      </c>
      <c r="G142" s="221">
        <v>0.47368421052631576</v>
      </c>
      <c r="H142" s="85"/>
    </row>
    <row r="143" spans="2:8" ht="30" x14ac:dyDescent="0.35">
      <c r="B143" s="135" t="s">
        <v>222</v>
      </c>
      <c r="C143" s="288"/>
      <c r="D143" s="90" t="s">
        <v>307</v>
      </c>
      <c r="E143" s="63" t="s">
        <v>60</v>
      </c>
      <c r="F143" s="61" t="s">
        <v>306</v>
      </c>
      <c r="G143" s="237">
        <v>0.64500000000000002</v>
      </c>
      <c r="H143" s="61"/>
    </row>
    <row r="144" spans="2:8" ht="30" x14ac:dyDescent="0.35">
      <c r="B144" s="135" t="s">
        <v>223</v>
      </c>
      <c r="C144" s="288"/>
      <c r="D144" s="83" t="s">
        <v>310</v>
      </c>
      <c r="E144" s="84" t="s">
        <v>60</v>
      </c>
      <c r="F144" s="85" t="s">
        <v>802</v>
      </c>
      <c r="G144" s="238">
        <v>0.02</v>
      </c>
      <c r="H144" s="85"/>
    </row>
    <row r="145" spans="2:8" ht="60" x14ac:dyDescent="0.35">
      <c r="B145" s="135" t="s">
        <v>224</v>
      </c>
      <c r="C145" s="288"/>
      <c r="D145" s="90" t="s">
        <v>352</v>
      </c>
      <c r="E145" s="63" t="s">
        <v>64</v>
      </c>
      <c r="F145" s="61" t="s">
        <v>801</v>
      </c>
      <c r="G145" s="239" t="s">
        <v>923</v>
      </c>
      <c r="H145" s="61"/>
    </row>
    <row r="146" spans="2:8" x14ac:dyDescent="0.35">
      <c r="B146" s="135" t="s">
        <v>225</v>
      </c>
      <c r="C146" s="288"/>
      <c r="D146" s="310" t="s">
        <v>803</v>
      </c>
      <c r="E146" s="285" t="s">
        <v>312</v>
      </c>
      <c r="F146" s="182" t="s">
        <v>65</v>
      </c>
      <c r="G146" s="240">
        <v>0</v>
      </c>
      <c r="H146" s="182"/>
    </row>
    <row r="147" spans="2:8" x14ac:dyDescent="0.35">
      <c r="B147" s="135" t="s">
        <v>226</v>
      </c>
      <c r="C147" s="288"/>
      <c r="D147" s="311"/>
      <c r="E147" s="286"/>
      <c r="F147" s="183" t="s">
        <v>66</v>
      </c>
      <c r="G147" s="241">
        <v>0.22</v>
      </c>
      <c r="H147" s="183"/>
    </row>
    <row r="148" spans="2:8" x14ac:dyDescent="0.35">
      <c r="B148" s="135" t="s">
        <v>227</v>
      </c>
      <c r="C148" s="288"/>
      <c r="D148" s="311"/>
      <c r="E148" s="286"/>
      <c r="F148" s="183" t="s">
        <v>67</v>
      </c>
      <c r="G148" s="241">
        <v>0.44</v>
      </c>
      <c r="H148" s="183"/>
    </row>
    <row r="149" spans="2:8" x14ac:dyDescent="0.35">
      <c r="B149" s="135" t="s">
        <v>228</v>
      </c>
      <c r="C149" s="288"/>
      <c r="D149" s="311"/>
      <c r="E149" s="286"/>
      <c r="F149" s="183" t="s">
        <v>68</v>
      </c>
      <c r="G149" s="241">
        <v>0.25</v>
      </c>
      <c r="H149" s="183"/>
    </row>
    <row r="150" spans="2:8" x14ac:dyDescent="0.35">
      <c r="B150" s="135" t="s">
        <v>338</v>
      </c>
      <c r="C150" s="288"/>
      <c r="D150" s="312"/>
      <c r="E150" s="287"/>
      <c r="F150" s="140" t="s">
        <v>69</v>
      </c>
      <c r="G150" s="242">
        <v>0.08</v>
      </c>
      <c r="H150" s="140"/>
    </row>
    <row r="151" spans="2:8" ht="165.6" thickBot="1" x14ac:dyDescent="0.4">
      <c r="B151" s="135" t="s">
        <v>344</v>
      </c>
      <c r="C151" s="288"/>
      <c r="D151" s="90" t="s">
        <v>311</v>
      </c>
      <c r="E151" s="63" t="s">
        <v>60</v>
      </c>
      <c r="F151" s="61" t="s">
        <v>804</v>
      </c>
      <c r="G151" s="243">
        <v>0.44117985943081001</v>
      </c>
      <c r="H151" s="61"/>
    </row>
    <row r="152" spans="2:8" ht="206.55" customHeight="1" thickTop="1" thickBot="1" x14ac:dyDescent="0.4">
      <c r="B152" s="135" t="s">
        <v>345</v>
      </c>
      <c r="C152" s="289"/>
      <c r="D152" s="141" t="s">
        <v>800</v>
      </c>
      <c r="E152" s="142" t="s">
        <v>60</v>
      </c>
      <c r="F152" s="143" t="s">
        <v>805</v>
      </c>
      <c r="G152" s="255">
        <v>0.26800000000000002</v>
      </c>
      <c r="H152" s="143"/>
    </row>
    <row r="153" spans="2:8" ht="21.45" customHeight="1" thickTop="1" x14ac:dyDescent="0.35">
      <c r="B153" s="135" t="s">
        <v>346</v>
      </c>
      <c r="C153" s="305" t="s">
        <v>313</v>
      </c>
      <c r="D153" s="90" t="s">
        <v>316</v>
      </c>
      <c r="E153" s="63" t="s">
        <v>60</v>
      </c>
      <c r="F153" s="61" t="s">
        <v>857</v>
      </c>
      <c r="G153" s="244">
        <f>106/169</f>
        <v>0.62721893491124259</v>
      </c>
      <c r="H153" s="63"/>
    </row>
    <row r="154" spans="2:8" ht="20.55" customHeight="1" x14ac:dyDescent="0.35">
      <c r="B154" s="135" t="s">
        <v>347</v>
      </c>
      <c r="C154" s="290"/>
      <c r="D154" s="89" t="s">
        <v>317</v>
      </c>
      <c r="E154" s="84" t="s">
        <v>314</v>
      </c>
      <c r="F154" s="85" t="s">
        <v>858</v>
      </c>
      <c r="G154" s="85">
        <v>62</v>
      </c>
      <c r="H154" s="85"/>
    </row>
    <row r="155" spans="2:8" ht="30" x14ac:dyDescent="0.35">
      <c r="B155" s="135" t="s">
        <v>348</v>
      </c>
      <c r="C155" s="290"/>
      <c r="D155" s="90" t="s">
        <v>318</v>
      </c>
      <c r="E155" s="63" t="s">
        <v>70</v>
      </c>
      <c r="F155" s="61" t="s">
        <v>795</v>
      </c>
      <c r="G155" s="245">
        <f>600.292820710059*2.69</f>
        <v>1614.7876877100587</v>
      </c>
      <c r="H155" s="63"/>
    </row>
    <row r="156" spans="2:8" ht="45" x14ac:dyDescent="0.35">
      <c r="B156" s="135" t="s">
        <v>349</v>
      </c>
      <c r="C156" s="290"/>
      <c r="D156" s="92" t="s">
        <v>354</v>
      </c>
      <c r="E156" s="84" t="s">
        <v>64</v>
      </c>
      <c r="F156" s="85" t="s">
        <v>355</v>
      </c>
      <c r="G156" s="246" t="s">
        <v>923</v>
      </c>
      <c r="H156" s="184"/>
    </row>
    <row r="157" spans="2:8" ht="19.95" customHeight="1" x14ac:dyDescent="0.35">
      <c r="B157" s="135" t="s">
        <v>356</v>
      </c>
      <c r="C157" s="290"/>
      <c r="D157" s="90" t="s">
        <v>323</v>
      </c>
      <c r="E157" s="63" t="s">
        <v>60</v>
      </c>
      <c r="F157" s="61" t="s">
        <v>859</v>
      </c>
      <c r="G157" s="247">
        <v>0</v>
      </c>
      <c r="H157" s="63"/>
    </row>
    <row r="158" spans="2:8" ht="75.599999999999994" thickBot="1" x14ac:dyDescent="0.4">
      <c r="B158" s="135" t="s">
        <v>357</v>
      </c>
      <c r="C158" s="290"/>
      <c r="D158" s="89" t="s">
        <v>71</v>
      </c>
      <c r="E158" s="84" t="s">
        <v>60</v>
      </c>
      <c r="F158" s="85" t="s">
        <v>792</v>
      </c>
      <c r="G158" s="248">
        <v>0.38800000000000001</v>
      </c>
      <c r="H158" s="85"/>
    </row>
    <row r="159" spans="2:8" ht="60.6" thickTop="1" x14ac:dyDescent="0.35">
      <c r="B159" s="135" t="s">
        <v>358</v>
      </c>
      <c r="C159" s="290"/>
      <c r="D159" s="90" t="s">
        <v>796</v>
      </c>
      <c r="E159" s="63" t="s">
        <v>324</v>
      </c>
      <c r="F159" s="61" t="s">
        <v>860</v>
      </c>
      <c r="G159" s="239">
        <v>4</v>
      </c>
      <c r="H159" s="63"/>
    </row>
    <row r="160" spans="2:8" ht="25.05" customHeight="1" x14ac:dyDescent="0.35">
      <c r="B160" s="135" t="s">
        <v>697</v>
      </c>
      <c r="C160" s="290"/>
      <c r="D160" s="89" t="s">
        <v>351</v>
      </c>
      <c r="E160" s="84" t="s">
        <v>64</v>
      </c>
      <c r="F160" s="85" t="s">
        <v>793</v>
      </c>
      <c r="G160" s="249" t="s">
        <v>923</v>
      </c>
      <c r="H160" s="85"/>
    </row>
    <row r="161" spans="2:8" ht="60" x14ac:dyDescent="0.35">
      <c r="B161" s="135" t="s">
        <v>698</v>
      </c>
      <c r="C161" s="290"/>
      <c r="D161" s="90" t="s">
        <v>627</v>
      </c>
      <c r="E161" s="63" t="s">
        <v>60</v>
      </c>
      <c r="F161" s="61" t="s">
        <v>657</v>
      </c>
      <c r="G161" s="244">
        <v>0.81</v>
      </c>
      <c r="H161" s="61" t="s">
        <v>948</v>
      </c>
    </row>
    <row r="162" spans="2:8" ht="30" x14ac:dyDescent="0.35">
      <c r="B162" s="135" t="s">
        <v>699</v>
      </c>
      <c r="C162" s="290"/>
      <c r="D162" s="89" t="s">
        <v>325</v>
      </c>
      <c r="E162" s="84" t="s">
        <v>64</v>
      </c>
      <c r="F162" s="85" t="s">
        <v>797</v>
      </c>
      <c r="G162" s="249" t="s">
        <v>923</v>
      </c>
      <c r="H162" s="84"/>
    </row>
    <row r="163" spans="2:8" ht="30" x14ac:dyDescent="0.35">
      <c r="B163" s="135" t="s">
        <v>700</v>
      </c>
      <c r="C163" s="290"/>
      <c r="D163" s="90" t="s">
        <v>319</v>
      </c>
      <c r="E163" s="63" t="s">
        <v>315</v>
      </c>
      <c r="F163" s="61" t="s">
        <v>861</v>
      </c>
      <c r="G163" s="61">
        <v>13</v>
      </c>
      <c r="H163" s="61"/>
    </row>
    <row r="164" spans="2:8" ht="30.6" thickBot="1" x14ac:dyDescent="0.4">
      <c r="B164" s="135" t="s">
        <v>701</v>
      </c>
      <c r="C164" s="291"/>
      <c r="D164" s="141" t="s">
        <v>320</v>
      </c>
      <c r="E164" s="87" t="s">
        <v>72</v>
      </c>
      <c r="F164" s="88" t="s">
        <v>862</v>
      </c>
      <c r="G164" s="143">
        <v>137</v>
      </c>
      <c r="H164" s="144"/>
    </row>
    <row r="165" spans="2:8" ht="45.6" thickTop="1" x14ac:dyDescent="0.35">
      <c r="B165" s="135" t="s">
        <v>702</v>
      </c>
      <c r="C165" s="305" t="s">
        <v>82</v>
      </c>
      <c r="D165" s="146" t="s">
        <v>321</v>
      </c>
      <c r="E165" s="65" t="s">
        <v>64</v>
      </c>
      <c r="F165" s="73" t="s">
        <v>784</v>
      </c>
      <c r="G165" s="73" t="s">
        <v>256</v>
      </c>
      <c r="H165" s="145"/>
    </row>
    <row r="166" spans="2:8" ht="45" x14ac:dyDescent="0.35">
      <c r="B166" s="135" t="s">
        <v>703</v>
      </c>
      <c r="C166" s="290"/>
      <c r="D166" s="148" t="s">
        <v>874</v>
      </c>
      <c r="E166" s="84" t="s">
        <v>64</v>
      </c>
      <c r="F166" s="140" t="s">
        <v>785</v>
      </c>
      <c r="G166" s="140" t="s">
        <v>256</v>
      </c>
      <c r="H166" s="149"/>
    </row>
    <row r="167" spans="2:8" ht="45" x14ac:dyDescent="0.35">
      <c r="B167" s="135" t="s">
        <v>704</v>
      </c>
      <c r="C167" s="290"/>
      <c r="D167" s="147" t="s">
        <v>322</v>
      </c>
      <c r="E167" s="63" t="s">
        <v>64</v>
      </c>
      <c r="F167" s="61" t="s">
        <v>786</v>
      </c>
      <c r="G167" s="72" t="s">
        <v>256</v>
      </c>
      <c r="H167" s="139"/>
    </row>
    <row r="168" spans="2:8" ht="20.55" customHeight="1" x14ac:dyDescent="0.35">
      <c r="B168" s="135" t="s">
        <v>705</v>
      </c>
      <c r="C168" s="290"/>
      <c r="D168" s="148" t="s">
        <v>326</v>
      </c>
      <c r="E168" s="84" t="s">
        <v>64</v>
      </c>
      <c r="F168" s="140" t="s">
        <v>787</v>
      </c>
      <c r="G168" s="140" t="s">
        <v>256</v>
      </c>
      <c r="H168" s="149"/>
    </row>
    <row r="169" spans="2:8" ht="20.55" customHeight="1" x14ac:dyDescent="0.35">
      <c r="B169" s="135" t="s">
        <v>706</v>
      </c>
      <c r="C169" s="290"/>
      <c r="D169" s="147" t="s">
        <v>327</v>
      </c>
      <c r="E169" s="63" t="s">
        <v>64</v>
      </c>
      <c r="F169" s="72" t="s">
        <v>328</v>
      </c>
      <c r="G169" s="72" t="s">
        <v>256</v>
      </c>
      <c r="H169" s="139"/>
    </row>
    <row r="170" spans="2:8" ht="30" x14ac:dyDescent="0.35">
      <c r="B170" s="135" t="s">
        <v>707</v>
      </c>
      <c r="C170" s="290"/>
      <c r="D170" s="148" t="s">
        <v>329</v>
      </c>
      <c r="E170" s="84" t="s">
        <v>64</v>
      </c>
      <c r="F170" s="140" t="s">
        <v>790</v>
      </c>
      <c r="G170" s="140" t="s">
        <v>256</v>
      </c>
      <c r="H170" s="149"/>
    </row>
    <row r="171" spans="2:8" ht="30" x14ac:dyDescent="0.35">
      <c r="B171" s="135" t="s">
        <v>708</v>
      </c>
      <c r="C171" s="290"/>
      <c r="D171" s="147" t="s">
        <v>330</v>
      </c>
      <c r="E171" s="63" t="s">
        <v>315</v>
      </c>
      <c r="F171" s="72" t="s">
        <v>863</v>
      </c>
      <c r="G171" s="90"/>
      <c r="H171" s="139"/>
    </row>
    <row r="172" spans="2:8" ht="45.6" thickBot="1" x14ac:dyDescent="0.4">
      <c r="B172" s="135" t="s">
        <v>709</v>
      </c>
      <c r="C172" s="291"/>
      <c r="D172" s="150" t="s">
        <v>791</v>
      </c>
      <c r="E172" s="87" t="s">
        <v>64</v>
      </c>
      <c r="F172" s="88" t="s">
        <v>788</v>
      </c>
      <c r="G172" s="143" t="s">
        <v>256</v>
      </c>
      <c r="H172" s="151"/>
    </row>
    <row r="173" spans="2:8" ht="345.6" thickTop="1" x14ac:dyDescent="0.35">
      <c r="B173" s="135" t="s">
        <v>710</v>
      </c>
      <c r="C173" s="290" t="s">
        <v>83</v>
      </c>
      <c r="D173" s="69" t="s">
        <v>331</v>
      </c>
      <c r="E173" s="91" t="s">
        <v>64</v>
      </c>
      <c r="F173" s="72" t="s">
        <v>789</v>
      </c>
      <c r="G173" s="72" t="s">
        <v>923</v>
      </c>
      <c r="H173" s="72" t="s">
        <v>926</v>
      </c>
    </row>
    <row r="174" spans="2:8" ht="90" x14ac:dyDescent="0.35">
      <c r="B174" s="135" t="s">
        <v>711</v>
      </c>
      <c r="C174" s="290"/>
      <c r="D174" s="92" t="s">
        <v>333</v>
      </c>
      <c r="E174" s="152" t="s">
        <v>60</v>
      </c>
      <c r="F174" s="140" t="s">
        <v>865</v>
      </c>
      <c r="G174" s="140" t="s">
        <v>923</v>
      </c>
      <c r="H174" s="233">
        <v>0.99432647106500205</v>
      </c>
    </row>
    <row r="175" spans="2:8" ht="90" x14ac:dyDescent="0.35">
      <c r="B175" s="135" t="s">
        <v>712</v>
      </c>
      <c r="C175" s="290"/>
      <c r="D175" s="69" t="s">
        <v>334</v>
      </c>
      <c r="E175" s="91" t="s">
        <v>782</v>
      </c>
      <c r="F175" s="72" t="s">
        <v>864</v>
      </c>
      <c r="G175" s="72" t="s">
        <v>923</v>
      </c>
      <c r="H175" s="234">
        <f>7/1000</f>
        <v>7.0000000000000001E-3</v>
      </c>
    </row>
    <row r="176" spans="2:8" ht="120" x14ac:dyDescent="0.35">
      <c r="B176" s="135" t="s">
        <v>713</v>
      </c>
      <c r="C176" s="290"/>
      <c r="D176" s="92" t="s">
        <v>332</v>
      </c>
      <c r="E176" s="152" t="s">
        <v>782</v>
      </c>
      <c r="F176" s="140" t="s">
        <v>866</v>
      </c>
      <c r="G176" s="140" t="s">
        <v>923</v>
      </c>
      <c r="H176" s="235">
        <v>0</v>
      </c>
    </row>
    <row r="177" spans="2:8" ht="60" x14ac:dyDescent="0.35">
      <c r="B177" s="135" t="s">
        <v>714</v>
      </c>
      <c r="C177" s="290"/>
      <c r="D177" s="69" t="s">
        <v>335</v>
      </c>
      <c r="E177" s="63" t="s">
        <v>64</v>
      </c>
      <c r="F177" s="72" t="s">
        <v>783</v>
      </c>
      <c r="G177" s="72" t="s">
        <v>256</v>
      </c>
      <c r="H177" s="139"/>
    </row>
    <row r="178" spans="2:8" ht="28.05" customHeight="1" thickBot="1" x14ac:dyDescent="0.4">
      <c r="B178" s="135" t="s">
        <v>715</v>
      </c>
      <c r="C178" s="291"/>
      <c r="D178" s="141" t="s">
        <v>336</v>
      </c>
      <c r="E178" s="142" t="s">
        <v>60</v>
      </c>
      <c r="F178" s="143" t="s">
        <v>337</v>
      </c>
      <c r="G178" s="88"/>
      <c r="H178" s="151"/>
    </row>
    <row r="179" spans="2:8" ht="75.599999999999994" thickTop="1" x14ac:dyDescent="0.35">
      <c r="B179" s="135" t="s">
        <v>716</v>
      </c>
      <c r="C179" s="305" t="s">
        <v>781</v>
      </c>
      <c r="D179" s="64" t="s">
        <v>340</v>
      </c>
      <c r="E179" s="91" t="s">
        <v>64</v>
      </c>
      <c r="F179" s="73" t="s">
        <v>774</v>
      </c>
      <c r="G179" s="72" t="s">
        <v>923</v>
      </c>
      <c r="H179" s="145" t="s">
        <v>925</v>
      </c>
    </row>
    <row r="180" spans="2:8" ht="90" x14ac:dyDescent="0.35">
      <c r="B180" s="135" t="s">
        <v>717</v>
      </c>
      <c r="C180" s="290"/>
      <c r="D180" s="92" t="s">
        <v>342</v>
      </c>
      <c r="E180" s="152" t="s">
        <v>64</v>
      </c>
      <c r="F180" s="140" t="s">
        <v>778</v>
      </c>
      <c r="G180" s="140" t="s">
        <v>256</v>
      </c>
      <c r="H180" s="149"/>
    </row>
    <row r="181" spans="2:8" ht="30" x14ac:dyDescent="0.35">
      <c r="B181" s="135" t="s">
        <v>718</v>
      </c>
      <c r="C181" s="290"/>
      <c r="D181" s="69" t="s">
        <v>353</v>
      </c>
      <c r="E181" s="91" t="s">
        <v>315</v>
      </c>
      <c r="F181" s="72" t="s">
        <v>779</v>
      </c>
      <c r="G181" s="90"/>
      <c r="H181" s="139"/>
    </row>
    <row r="182" spans="2:8" ht="45" x14ac:dyDescent="0.35">
      <c r="B182" s="135" t="s">
        <v>719</v>
      </c>
      <c r="C182" s="290"/>
      <c r="D182" s="92" t="s">
        <v>343</v>
      </c>
      <c r="E182" s="152" t="s">
        <v>60</v>
      </c>
      <c r="F182" s="140" t="s">
        <v>628</v>
      </c>
      <c r="G182" s="85"/>
      <c r="H182" s="149"/>
    </row>
    <row r="183" spans="2:8" ht="45" x14ac:dyDescent="0.35">
      <c r="B183" s="135" t="s">
        <v>720</v>
      </c>
      <c r="C183" s="290"/>
      <c r="D183" s="69" t="s">
        <v>341</v>
      </c>
      <c r="E183" s="91" t="s">
        <v>64</v>
      </c>
      <c r="F183" s="72" t="s">
        <v>775</v>
      </c>
      <c r="G183" s="72" t="s">
        <v>256</v>
      </c>
      <c r="H183" s="139"/>
    </row>
    <row r="184" spans="2:8" ht="45" x14ac:dyDescent="0.35">
      <c r="B184" s="135" t="s">
        <v>776</v>
      </c>
      <c r="C184" s="290"/>
      <c r="D184" s="92" t="s">
        <v>350</v>
      </c>
      <c r="E184" s="152" t="s">
        <v>64</v>
      </c>
      <c r="F184" s="140" t="s">
        <v>773</v>
      </c>
      <c r="G184" s="140" t="s">
        <v>256</v>
      </c>
      <c r="H184" s="149"/>
    </row>
    <row r="185" spans="2:8" ht="45.6" thickBot="1" x14ac:dyDescent="0.4">
      <c r="B185" s="138" t="s">
        <v>777</v>
      </c>
      <c r="C185" s="306"/>
      <c r="D185" s="125" t="s">
        <v>339</v>
      </c>
      <c r="E185" s="153" t="s">
        <v>64</v>
      </c>
      <c r="F185" s="154" t="s">
        <v>780</v>
      </c>
      <c r="G185" s="154" t="s">
        <v>256</v>
      </c>
      <c r="H185" s="155"/>
    </row>
    <row r="186" spans="2:8" x14ac:dyDescent="0.35">
      <c r="D186" s="95"/>
      <c r="E186" s="96"/>
      <c r="F186" s="97"/>
      <c r="G186" s="94"/>
      <c r="H186" s="93"/>
    </row>
    <row r="187" spans="2:8" x14ac:dyDescent="0.35">
      <c r="D187" s="79"/>
      <c r="E187" s="98"/>
      <c r="F187" s="94"/>
      <c r="G187" s="94"/>
      <c r="H187" s="93"/>
    </row>
    <row r="188" spans="2:8" ht="27" x14ac:dyDescent="0.35">
      <c r="B188" s="307" t="s">
        <v>73</v>
      </c>
      <c r="C188" s="308"/>
      <c r="D188" s="308" t="s">
        <v>73</v>
      </c>
      <c r="E188" s="308"/>
      <c r="F188" s="308"/>
      <c r="G188" s="308"/>
      <c r="H188" s="309"/>
    </row>
    <row r="189" spans="2:8" ht="30" x14ac:dyDescent="0.35">
      <c r="B189" s="135" t="s">
        <v>152</v>
      </c>
      <c r="C189" s="301" t="s">
        <v>762</v>
      </c>
      <c r="D189" s="99" t="s">
        <v>763</v>
      </c>
      <c r="E189" s="51" t="s">
        <v>64</v>
      </c>
      <c r="F189" s="72" t="s">
        <v>771</v>
      </c>
      <c r="G189" s="70" t="s">
        <v>923</v>
      </c>
      <c r="H189" s="70"/>
    </row>
    <row r="190" spans="2:8" ht="30" x14ac:dyDescent="0.35">
      <c r="B190" s="135" t="s">
        <v>153</v>
      </c>
      <c r="C190" s="301"/>
      <c r="D190" s="100" t="s">
        <v>363</v>
      </c>
      <c r="E190" s="101" t="s">
        <v>64</v>
      </c>
      <c r="F190" s="102" t="s">
        <v>764</v>
      </c>
      <c r="G190" s="103" t="s">
        <v>923</v>
      </c>
      <c r="H190" s="103"/>
    </row>
    <row r="191" spans="2:8" ht="45" x14ac:dyDescent="0.35">
      <c r="B191" s="135" t="s">
        <v>233</v>
      </c>
      <c r="C191" s="301"/>
      <c r="D191" s="99" t="s">
        <v>361</v>
      </c>
      <c r="E191" s="51" t="s">
        <v>64</v>
      </c>
      <c r="F191" s="72" t="s">
        <v>765</v>
      </c>
      <c r="G191" s="70" t="s">
        <v>923</v>
      </c>
      <c r="H191" s="251" t="s">
        <v>939</v>
      </c>
    </row>
    <row r="192" spans="2:8" ht="135" x14ac:dyDescent="0.35">
      <c r="B192" s="135" t="s">
        <v>234</v>
      </c>
      <c r="C192" s="301"/>
      <c r="D192" s="100" t="s">
        <v>360</v>
      </c>
      <c r="E192" s="101" t="s">
        <v>64</v>
      </c>
      <c r="F192" s="102" t="s">
        <v>772</v>
      </c>
      <c r="G192" s="103" t="s">
        <v>923</v>
      </c>
      <c r="H192" s="250" t="s">
        <v>927</v>
      </c>
    </row>
    <row r="193" spans="2:8" ht="45" x14ac:dyDescent="0.35">
      <c r="B193" s="135" t="s">
        <v>235</v>
      </c>
      <c r="C193" s="301"/>
      <c r="D193" s="99" t="s">
        <v>365</v>
      </c>
      <c r="E193" s="51" t="s">
        <v>64</v>
      </c>
      <c r="F193" s="72" t="s">
        <v>366</v>
      </c>
      <c r="G193" s="70" t="s">
        <v>924</v>
      </c>
      <c r="H193" s="70"/>
    </row>
    <row r="194" spans="2:8" ht="105" x14ac:dyDescent="0.35">
      <c r="B194" s="135" t="s">
        <v>236</v>
      </c>
      <c r="C194" s="301"/>
      <c r="D194" s="100" t="s">
        <v>367</v>
      </c>
      <c r="E194" s="101" t="s">
        <v>64</v>
      </c>
      <c r="F194" s="102" t="s">
        <v>867</v>
      </c>
      <c r="G194" s="103" t="s">
        <v>923</v>
      </c>
      <c r="H194" s="250" t="s">
        <v>940</v>
      </c>
    </row>
    <row r="195" spans="2:8" ht="45" x14ac:dyDescent="0.35">
      <c r="B195" s="135" t="s">
        <v>261</v>
      </c>
      <c r="C195" s="301"/>
      <c r="D195" s="99" t="s">
        <v>770</v>
      </c>
      <c r="E195" s="51" t="s">
        <v>64</v>
      </c>
      <c r="F195" s="72" t="s">
        <v>769</v>
      </c>
      <c r="G195" s="70" t="s">
        <v>923</v>
      </c>
      <c r="H195" s="70" t="s">
        <v>941</v>
      </c>
    </row>
    <row r="196" spans="2:8" ht="30" x14ac:dyDescent="0.35">
      <c r="B196" s="135" t="s">
        <v>237</v>
      </c>
      <c r="C196" s="301"/>
      <c r="D196" s="200" t="s">
        <v>364</v>
      </c>
      <c r="E196" s="203" t="s">
        <v>255</v>
      </c>
      <c r="F196" s="201" t="s">
        <v>766</v>
      </c>
      <c r="G196" s="202" t="s">
        <v>928</v>
      </c>
      <c r="H196" s="202"/>
    </row>
    <row r="197" spans="2:8" ht="139.80000000000001" customHeight="1" x14ac:dyDescent="0.35">
      <c r="B197" s="135" t="s">
        <v>238</v>
      </c>
      <c r="C197" s="301"/>
      <c r="D197" s="58" t="s">
        <v>368</v>
      </c>
      <c r="E197" s="59" t="s">
        <v>64</v>
      </c>
      <c r="F197" s="61" t="s">
        <v>767</v>
      </c>
      <c r="G197" s="60" t="s">
        <v>923</v>
      </c>
      <c r="H197" s="254" t="s">
        <v>944</v>
      </c>
    </row>
    <row r="198" spans="2:8" ht="30.6" thickBot="1" x14ac:dyDescent="0.4">
      <c r="B198" s="135" t="s">
        <v>239</v>
      </c>
      <c r="C198" s="302"/>
      <c r="D198" s="107" t="s">
        <v>369</v>
      </c>
      <c r="E198" s="108" t="s">
        <v>64</v>
      </c>
      <c r="F198" s="109" t="s">
        <v>370</v>
      </c>
      <c r="G198" s="110" t="s">
        <v>924</v>
      </c>
      <c r="H198" s="110"/>
    </row>
    <row r="199" spans="2:8" ht="19.95" customHeight="1" thickTop="1" x14ac:dyDescent="0.35">
      <c r="B199" s="135" t="s">
        <v>240</v>
      </c>
      <c r="C199" s="303" t="s">
        <v>229</v>
      </c>
      <c r="D199" s="99" t="s">
        <v>382</v>
      </c>
      <c r="E199" s="51" t="s">
        <v>64</v>
      </c>
      <c r="F199" s="72" t="s">
        <v>756</v>
      </c>
      <c r="G199" s="70" t="s">
        <v>923</v>
      </c>
      <c r="H199" s="70" t="s">
        <v>929</v>
      </c>
    </row>
    <row r="200" spans="2:8" ht="19.95" customHeight="1" x14ac:dyDescent="0.35">
      <c r="B200" s="135" t="s">
        <v>241</v>
      </c>
      <c r="C200" s="303"/>
      <c r="D200" s="100" t="s">
        <v>754</v>
      </c>
      <c r="E200" s="101" t="s">
        <v>64</v>
      </c>
      <c r="F200" s="102" t="s">
        <v>757</v>
      </c>
      <c r="G200" s="103" t="s">
        <v>923</v>
      </c>
      <c r="H200" s="103" t="s">
        <v>930</v>
      </c>
    </row>
    <row r="201" spans="2:8" ht="30" x14ac:dyDescent="0.35">
      <c r="B201" s="135" t="s">
        <v>242</v>
      </c>
      <c r="C201" s="303"/>
      <c r="D201" s="99" t="s">
        <v>760</v>
      </c>
      <c r="E201" s="51" t="s">
        <v>64</v>
      </c>
      <c r="F201" s="72" t="s">
        <v>761</v>
      </c>
      <c r="G201" s="70" t="s">
        <v>923</v>
      </c>
      <c r="H201" s="251" t="s">
        <v>931</v>
      </c>
    </row>
    <row r="202" spans="2:8" ht="30" x14ac:dyDescent="0.35">
      <c r="B202" s="135" t="s">
        <v>243</v>
      </c>
      <c r="C202" s="303"/>
      <c r="D202" s="100" t="s">
        <v>755</v>
      </c>
      <c r="E202" s="101" t="s">
        <v>64</v>
      </c>
      <c r="F202" s="102" t="s">
        <v>758</v>
      </c>
      <c r="G202" s="103" t="s">
        <v>923</v>
      </c>
      <c r="H202" s="103" t="s">
        <v>932</v>
      </c>
    </row>
    <row r="203" spans="2:8" ht="45" x14ac:dyDescent="0.35">
      <c r="B203" s="135" t="s">
        <v>244</v>
      </c>
      <c r="C203" s="303"/>
      <c r="D203" s="99" t="s">
        <v>372</v>
      </c>
      <c r="E203" s="51" t="s">
        <v>64</v>
      </c>
      <c r="F203" s="72" t="s">
        <v>759</v>
      </c>
      <c r="G203" s="70" t="s">
        <v>924</v>
      </c>
      <c r="H203" s="70"/>
    </row>
    <row r="204" spans="2:8" ht="45.6" thickBot="1" x14ac:dyDescent="0.4">
      <c r="B204" s="135" t="s">
        <v>245</v>
      </c>
      <c r="C204" s="313"/>
      <c r="D204" s="107" t="s">
        <v>371</v>
      </c>
      <c r="E204" s="108" t="s">
        <v>64</v>
      </c>
      <c r="F204" s="109" t="s">
        <v>868</v>
      </c>
      <c r="G204" s="110" t="s">
        <v>924</v>
      </c>
      <c r="H204" s="110"/>
    </row>
    <row r="205" spans="2:8" ht="45.6" thickTop="1" x14ac:dyDescent="0.35">
      <c r="B205" s="135" t="s">
        <v>246</v>
      </c>
      <c r="C205" s="314" t="s">
        <v>230</v>
      </c>
      <c r="D205" s="99" t="s">
        <v>374</v>
      </c>
      <c r="E205" s="51" t="s">
        <v>64</v>
      </c>
      <c r="F205" s="72" t="s">
        <v>749</v>
      </c>
      <c r="G205" s="70" t="s">
        <v>923</v>
      </c>
      <c r="H205" s="70"/>
    </row>
    <row r="206" spans="2:8" ht="21.45" customHeight="1" x14ac:dyDescent="0.35">
      <c r="B206" s="135" t="s">
        <v>247</v>
      </c>
      <c r="C206" s="303"/>
      <c r="D206" s="100" t="s">
        <v>375</v>
      </c>
      <c r="E206" s="101" t="s">
        <v>64</v>
      </c>
      <c r="F206" s="102" t="s">
        <v>750</v>
      </c>
      <c r="G206" s="103" t="s">
        <v>923</v>
      </c>
      <c r="H206" s="103"/>
    </row>
    <row r="207" spans="2:8" ht="30" x14ac:dyDescent="0.35">
      <c r="B207" s="135" t="s">
        <v>248</v>
      </c>
      <c r="C207" s="303"/>
      <c r="D207" s="99" t="s">
        <v>376</v>
      </c>
      <c r="E207" s="51" t="s">
        <v>64</v>
      </c>
      <c r="F207" s="72" t="s">
        <v>751</v>
      </c>
      <c r="G207" s="70" t="s">
        <v>923</v>
      </c>
      <c r="H207" s="70"/>
    </row>
    <row r="208" spans="2:8" ht="20.55" customHeight="1" x14ac:dyDescent="0.35">
      <c r="B208" s="135" t="s">
        <v>249</v>
      </c>
      <c r="C208" s="303"/>
      <c r="D208" s="100" t="s">
        <v>231</v>
      </c>
      <c r="E208" s="101" t="s">
        <v>64</v>
      </c>
      <c r="F208" s="102" t="s">
        <v>752</v>
      </c>
      <c r="G208" s="103" t="s">
        <v>923</v>
      </c>
      <c r="H208" s="103"/>
    </row>
    <row r="209" spans="2:8" ht="90.6" thickBot="1" x14ac:dyDescent="0.4">
      <c r="B209" s="135" t="s">
        <v>250</v>
      </c>
      <c r="C209" s="313"/>
      <c r="D209" s="105" t="s">
        <v>388</v>
      </c>
      <c r="E209" s="106" t="s">
        <v>64</v>
      </c>
      <c r="F209" s="76" t="s">
        <v>753</v>
      </c>
      <c r="G209" s="104" t="s">
        <v>923</v>
      </c>
      <c r="H209" s="253" t="s">
        <v>942</v>
      </c>
    </row>
    <row r="210" spans="2:8" ht="60.6" thickTop="1" x14ac:dyDescent="0.35">
      <c r="B210" s="135" t="s">
        <v>251</v>
      </c>
      <c r="C210" s="300" t="s">
        <v>743</v>
      </c>
      <c r="D210" s="100" t="s">
        <v>740</v>
      </c>
      <c r="E210" s="101" t="s">
        <v>64</v>
      </c>
      <c r="F210" s="102" t="s">
        <v>741</v>
      </c>
      <c r="G210" s="103"/>
      <c r="H210" s="103"/>
    </row>
    <row r="211" spans="2:8" ht="45" x14ac:dyDescent="0.35">
      <c r="B211" s="135" t="s">
        <v>252</v>
      </c>
      <c r="C211" s="301"/>
      <c r="D211" s="99" t="s">
        <v>742</v>
      </c>
      <c r="E211" s="51" t="s">
        <v>64</v>
      </c>
      <c r="F211" s="72" t="s">
        <v>744</v>
      </c>
      <c r="G211" s="70"/>
      <c r="H211" s="70"/>
    </row>
    <row r="212" spans="2:8" ht="30" x14ac:dyDescent="0.35">
      <c r="B212" s="135" t="s">
        <v>253</v>
      </c>
      <c r="C212" s="301"/>
      <c r="D212" s="100" t="s">
        <v>373</v>
      </c>
      <c r="E212" s="101" t="s">
        <v>745</v>
      </c>
      <c r="F212" s="102" t="s">
        <v>746</v>
      </c>
      <c r="G212" s="103"/>
      <c r="H212" s="103"/>
    </row>
    <row r="213" spans="2:8" ht="45" x14ac:dyDescent="0.35">
      <c r="B213" s="135" t="s">
        <v>383</v>
      </c>
      <c r="C213" s="301"/>
      <c r="D213" s="99" t="s">
        <v>378</v>
      </c>
      <c r="E213" s="51" t="s">
        <v>64</v>
      </c>
      <c r="F213" s="72" t="s">
        <v>747</v>
      </c>
      <c r="G213" s="70"/>
      <c r="H213" s="70"/>
    </row>
    <row r="214" spans="2:8" ht="45.6" thickBot="1" x14ac:dyDescent="0.4">
      <c r="B214" s="135" t="s">
        <v>384</v>
      </c>
      <c r="C214" s="302"/>
      <c r="D214" s="107" t="s">
        <v>377</v>
      </c>
      <c r="E214" s="108" t="s">
        <v>64</v>
      </c>
      <c r="F214" s="109" t="s">
        <v>748</v>
      </c>
      <c r="G214" s="110" t="s">
        <v>924</v>
      </c>
      <c r="H214" s="110"/>
    </row>
    <row r="215" spans="2:8" ht="75.599999999999994" thickTop="1" x14ac:dyDescent="0.35">
      <c r="B215" s="135" t="s">
        <v>385</v>
      </c>
      <c r="C215" s="303" t="s">
        <v>232</v>
      </c>
      <c r="D215" s="99" t="s">
        <v>379</v>
      </c>
      <c r="E215" s="51" t="s">
        <v>64</v>
      </c>
      <c r="F215" s="72" t="s">
        <v>738</v>
      </c>
      <c r="G215" s="70" t="s">
        <v>924</v>
      </c>
      <c r="H215" s="70"/>
    </row>
    <row r="216" spans="2:8" ht="45" x14ac:dyDescent="0.35">
      <c r="B216" s="135" t="s">
        <v>386</v>
      </c>
      <c r="C216" s="303"/>
      <c r="D216" s="100" t="s">
        <v>381</v>
      </c>
      <c r="E216" s="101" t="s">
        <v>64</v>
      </c>
      <c r="F216" s="102" t="s">
        <v>739</v>
      </c>
      <c r="G216" s="103" t="s">
        <v>924</v>
      </c>
      <c r="H216" s="103"/>
    </row>
    <row r="217" spans="2:8" ht="45.6" thickBot="1" x14ac:dyDescent="0.4">
      <c r="B217" s="137" t="s">
        <v>387</v>
      </c>
      <c r="C217" s="304"/>
      <c r="D217" s="156" t="s">
        <v>380</v>
      </c>
      <c r="E217" s="157" t="s">
        <v>64</v>
      </c>
      <c r="F217" s="154" t="s">
        <v>869</v>
      </c>
      <c r="G217" s="158" t="s">
        <v>924</v>
      </c>
      <c r="H217" s="158"/>
    </row>
    <row r="218" spans="2:8" ht="9" customHeight="1" x14ac:dyDescent="0.35">
      <c r="C218" s="78"/>
      <c r="D218" s="42"/>
      <c r="E218" s="98"/>
      <c r="F218" s="119"/>
      <c r="G218" s="94"/>
      <c r="H218" s="94"/>
    </row>
    <row r="219" spans="2:8" ht="28.95" customHeight="1" x14ac:dyDescent="0.35">
      <c r="B219" s="120"/>
      <c r="C219" s="27"/>
      <c r="D219" s="27"/>
      <c r="E219" s="27"/>
      <c r="F219" s="27"/>
      <c r="G219" s="27"/>
      <c r="H219" s="27"/>
    </row>
  </sheetData>
  <mergeCells count="66">
    <mergeCell ref="H115:H118"/>
    <mergeCell ref="H100:H103"/>
    <mergeCell ref="D105:D108"/>
    <mergeCell ref="F105:F108"/>
    <mergeCell ref="H105:H108"/>
    <mergeCell ref="B2:H2"/>
    <mergeCell ref="F8:F11"/>
    <mergeCell ref="D146:D150"/>
    <mergeCell ref="C199:C204"/>
    <mergeCell ref="C205:C209"/>
    <mergeCell ref="B3:H3"/>
    <mergeCell ref="F13:F16"/>
    <mergeCell ref="F23:F26"/>
    <mergeCell ref="D8:D11"/>
    <mergeCell ref="D13:D16"/>
    <mergeCell ref="H8:H11"/>
    <mergeCell ref="H13:H16"/>
    <mergeCell ref="C153:C164"/>
    <mergeCell ref="C165:C172"/>
    <mergeCell ref="C37:C46"/>
    <mergeCell ref="H75:H78"/>
    <mergeCell ref="C210:C214"/>
    <mergeCell ref="C215:C217"/>
    <mergeCell ref="C173:C178"/>
    <mergeCell ref="C179:C185"/>
    <mergeCell ref="B188:H188"/>
    <mergeCell ref="C189:C198"/>
    <mergeCell ref="C8:C36"/>
    <mergeCell ref="B7:H7"/>
    <mergeCell ref="D95:D98"/>
    <mergeCell ref="F95:F98"/>
    <mergeCell ref="H95:H98"/>
    <mergeCell ref="B74:H74"/>
    <mergeCell ref="D80:D83"/>
    <mergeCell ref="F80:F83"/>
    <mergeCell ref="H80:H83"/>
    <mergeCell ref="C63:C72"/>
    <mergeCell ref="H23:H26"/>
    <mergeCell ref="D18:D21"/>
    <mergeCell ref="F18:F21"/>
    <mergeCell ref="H18:H21"/>
    <mergeCell ref="D23:D26"/>
    <mergeCell ref="C51:C53"/>
    <mergeCell ref="D120:D123"/>
    <mergeCell ref="F120:F123"/>
    <mergeCell ref="H120:H123"/>
    <mergeCell ref="E146:E150"/>
    <mergeCell ref="C141:C152"/>
    <mergeCell ref="C75:C138"/>
    <mergeCell ref="D85:D88"/>
    <mergeCell ref="F85:F88"/>
    <mergeCell ref="H85:H88"/>
    <mergeCell ref="D90:D93"/>
    <mergeCell ref="H90:H93"/>
    <mergeCell ref="D110:D113"/>
    <mergeCell ref="F110:F113"/>
    <mergeCell ref="H110:H113"/>
    <mergeCell ref="D115:D118"/>
    <mergeCell ref="F115:F118"/>
    <mergeCell ref="C47:C50"/>
    <mergeCell ref="C54:C62"/>
    <mergeCell ref="D100:D103"/>
    <mergeCell ref="F100:F103"/>
    <mergeCell ref="D75:D78"/>
    <mergeCell ref="F75:F78"/>
    <mergeCell ref="F90:F93"/>
  </mergeCells>
  <dataValidations count="2">
    <dataValidation type="list" allowBlank="1" showInputMessage="1" showErrorMessage="1" sqref="G156 G189:G195 G172:G177 G145 G198 G59 G139 G165:G170 G183:G185 G179:G180 G62:G72 G160 G162" xr:uid="{00000000-0002-0000-0400-000000000000}">
      <formula1>"-, Yes, No"</formula1>
    </dataValidation>
    <dataValidation type="list" allowBlank="1" showInputMessage="1" showErrorMessage="1" sqref="G210:G217 G197 G199:G208" xr:uid="{00000000-0002-0000-0400-000001000000}">
      <formula1>"- ,Yes, No"</formula1>
    </dataValidation>
  </dataValidations>
  <pageMargins left="0.7" right="0.7" top="0.75" bottom="0.75" header="0.3" footer="0.3"/>
  <pageSetup paperSize="9" orientation="portrait" r:id="rId1"/>
  <headerFooter>
    <oddFooter>&amp;C_x000D_&amp;1#&amp;"Aptos"&amp;10&amp;K000000 C0 -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77"/>
  <sheetViews>
    <sheetView showGridLines="0" topLeftCell="A3" zoomScale="80" zoomScaleNormal="80" workbookViewId="0">
      <selection activeCell="P9" sqref="P9"/>
    </sheetView>
  </sheetViews>
  <sheetFormatPr defaultColWidth="8.77734375" defaultRowHeight="15" x14ac:dyDescent="0.35"/>
  <cols>
    <col min="1" max="1" width="2.77734375" style="42" customWidth="1"/>
    <col min="2" max="2" width="6.6640625" style="42" customWidth="1"/>
    <col min="3" max="3" width="55.33203125" style="119" customWidth="1"/>
    <col min="4" max="4" width="12" style="42" customWidth="1"/>
    <col min="5" max="5" width="17.33203125" style="42" customWidth="1"/>
    <col min="6" max="6" width="15" style="42" customWidth="1"/>
    <col min="7" max="7" width="11.77734375" style="42" customWidth="1"/>
    <col min="8" max="8" width="16.21875" style="42" customWidth="1"/>
    <col min="9" max="12" width="12.88671875" style="42" customWidth="1"/>
    <col min="13" max="13" width="19" style="42" customWidth="1"/>
    <col min="14" max="16384" width="8.77734375" style="42"/>
  </cols>
  <sheetData>
    <row r="2" spans="1:13" s="115" customFormat="1" ht="33.450000000000003" customHeight="1" x14ac:dyDescent="0.45">
      <c r="B2" s="271" t="s">
        <v>596</v>
      </c>
      <c r="C2" s="271"/>
      <c r="D2" s="271"/>
      <c r="E2" s="271"/>
      <c r="F2" s="271"/>
      <c r="G2" s="271"/>
      <c r="H2" s="271"/>
      <c r="I2" s="271"/>
      <c r="J2" s="271"/>
      <c r="K2" s="271"/>
      <c r="L2" s="271"/>
      <c r="M2" s="271"/>
    </row>
    <row r="3" spans="1:13" s="115" customFormat="1" ht="85.95" customHeight="1" x14ac:dyDescent="0.45">
      <c r="B3" s="270" t="s">
        <v>838</v>
      </c>
      <c r="C3" s="270"/>
      <c r="D3" s="270"/>
      <c r="E3" s="270"/>
      <c r="F3" s="270"/>
      <c r="G3" s="270"/>
      <c r="H3" s="270"/>
      <c r="I3" s="270"/>
      <c r="J3" s="270"/>
      <c r="K3" s="270"/>
      <c r="L3" s="270"/>
      <c r="M3" s="270"/>
    </row>
    <row r="4" spans="1:13" ht="6.45" customHeight="1" x14ac:dyDescent="0.35">
      <c r="B4" s="27"/>
      <c r="C4" s="321"/>
      <c r="D4" s="321"/>
      <c r="E4" s="321"/>
      <c r="F4" s="321"/>
      <c r="G4" s="321"/>
      <c r="H4" s="321"/>
      <c r="I4" s="321"/>
      <c r="J4" s="321"/>
      <c r="K4" s="321"/>
      <c r="L4" s="321"/>
      <c r="M4" s="321"/>
    </row>
    <row r="6" spans="1:13" ht="3" customHeight="1" x14ac:dyDescent="0.35"/>
    <row r="7" spans="1:13" ht="15" customHeight="1" x14ac:dyDescent="0.35">
      <c r="D7" s="176" t="s">
        <v>606</v>
      </c>
      <c r="E7" s="169" t="s">
        <v>607</v>
      </c>
      <c r="F7" s="169" t="s">
        <v>608</v>
      </c>
      <c r="G7" s="169" t="s">
        <v>609</v>
      </c>
      <c r="H7" s="169" t="s">
        <v>610</v>
      </c>
      <c r="I7" s="169" t="s">
        <v>611</v>
      </c>
      <c r="J7" s="169" t="s">
        <v>612</v>
      </c>
      <c r="K7" s="169" t="s">
        <v>613</v>
      </c>
      <c r="L7" s="169" t="s">
        <v>614</v>
      </c>
      <c r="M7" s="169" t="s">
        <v>615</v>
      </c>
    </row>
    <row r="8" spans="1:13" ht="31.95" customHeight="1" x14ac:dyDescent="0.35">
      <c r="A8" s="121"/>
      <c r="B8" s="319" t="s">
        <v>127</v>
      </c>
      <c r="C8" s="319" t="s">
        <v>400</v>
      </c>
      <c r="D8" s="322" t="s">
        <v>629</v>
      </c>
      <c r="E8" s="323"/>
      <c r="F8" s="324"/>
      <c r="G8" s="319" t="s">
        <v>631</v>
      </c>
      <c r="H8" s="319" t="s">
        <v>605</v>
      </c>
      <c r="I8" s="325" t="s">
        <v>682</v>
      </c>
      <c r="J8" s="326"/>
      <c r="K8" s="326"/>
      <c r="L8" s="326"/>
      <c r="M8" s="327"/>
    </row>
    <row r="9" spans="1:13" s="123" customFormat="1" ht="55.5" customHeight="1" thickBot="1" x14ac:dyDescent="0.35">
      <c r="A9" s="122"/>
      <c r="B9" s="320"/>
      <c r="C9" s="320"/>
      <c r="D9" s="162"/>
      <c r="E9" s="165" t="s">
        <v>900</v>
      </c>
      <c r="F9" s="165" t="s">
        <v>630</v>
      </c>
      <c r="G9" s="320"/>
      <c r="H9" s="320"/>
      <c r="I9" s="167" t="s">
        <v>1</v>
      </c>
      <c r="J9" s="167" t="s">
        <v>2</v>
      </c>
      <c r="K9" s="167" t="s">
        <v>3</v>
      </c>
      <c r="L9" s="167" t="s">
        <v>4</v>
      </c>
      <c r="M9" s="118" t="s">
        <v>683</v>
      </c>
    </row>
    <row r="10" spans="1:13" s="123" customFormat="1" ht="15" customHeight="1" thickTop="1" x14ac:dyDescent="0.3">
      <c r="A10" s="122"/>
      <c r="B10" s="159" t="s">
        <v>401</v>
      </c>
      <c r="C10" s="163" t="s">
        <v>5</v>
      </c>
      <c r="D10" s="161">
        <v>13281913</v>
      </c>
      <c r="E10" s="161">
        <v>0</v>
      </c>
      <c r="F10" s="161">
        <v>2395635</v>
      </c>
      <c r="G10" s="186">
        <f>D10/$D$62</f>
        <v>3.1213191566529293E-2</v>
      </c>
      <c r="H10" s="161"/>
      <c r="I10" s="161">
        <v>9031441</v>
      </c>
      <c r="J10" s="161">
        <v>4250472.2378000002</v>
      </c>
      <c r="K10" s="161">
        <v>0</v>
      </c>
      <c r="L10" s="161">
        <v>0</v>
      </c>
      <c r="M10" s="161">
        <v>3.27</v>
      </c>
    </row>
    <row r="11" spans="1:13" s="123" customFormat="1" ht="30" x14ac:dyDescent="0.3">
      <c r="A11" s="122"/>
      <c r="B11" s="159" t="s">
        <v>402</v>
      </c>
      <c r="C11" s="174" t="s">
        <v>399</v>
      </c>
      <c r="D11" s="159">
        <v>13281913</v>
      </c>
      <c r="E11" s="159">
        <v>0</v>
      </c>
      <c r="F11" s="159">
        <v>2395635</v>
      </c>
      <c r="G11" s="186">
        <f t="shared" ref="G11:G61" si="0">D11/$D$62</f>
        <v>3.1213191566529293E-2</v>
      </c>
      <c r="H11" s="159"/>
      <c r="I11" s="159">
        <v>9031441</v>
      </c>
      <c r="J11" s="159">
        <v>4250472.2378000002</v>
      </c>
      <c r="K11" s="159">
        <v>0</v>
      </c>
      <c r="L11" s="159">
        <v>0</v>
      </c>
      <c r="M11" s="159">
        <v>3.27</v>
      </c>
    </row>
    <row r="12" spans="1:13" s="123" customFormat="1" x14ac:dyDescent="0.3">
      <c r="A12" s="122"/>
      <c r="B12" s="159" t="s">
        <v>403</v>
      </c>
      <c r="C12" s="175" t="s">
        <v>397</v>
      </c>
      <c r="D12" s="159">
        <v>0</v>
      </c>
      <c r="E12" s="159">
        <v>0</v>
      </c>
      <c r="F12" s="159">
        <v>0</v>
      </c>
      <c r="G12" s="186">
        <f t="shared" si="0"/>
        <v>0</v>
      </c>
      <c r="H12" s="159"/>
      <c r="I12" s="159"/>
      <c r="J12" s="159"/>
      <c r="K12" s="159"/>
      <c r="L12" s="159"/>
      <c r="M12" s="159"/>
    </row>
    <row r="13" spans="1:13" s="123" customFormat="1" x14ac:dyDescent="0.3">
      <c r="A13" s="122"/>
      <c r="B13" s="159" t="s">
        <v>404</v>
      </c>
      <c r="C13" s="175" t="s">
        <v>398</v>
      </c>
      <c r="D13" s="159">
        <v>0</v>
      </c>
      <c r="E13" s="159">
        <v>0</v>
      </c>
      <c r="F13" s="159">
        <v>0</v>
      </c>
      <c r="G13" s="186">
        <f t="shared" si="0"/>
        <v>0</v>
      </c>
      <c r="H13" s="159"/>
      <c r="I13" s="159"/>
      <c r="J13" s="159"/>
      <c r="K13" s="159"/>
      <c r="L13" s="159"/>
      <c r="M13" s="159"/>
    </row>
    <row r="14" spans="1:13" s="123" customFormat="1" ht="19.05" customHeight="1" x14ac:dyDescent="0.3">
      <c r="A14" s="122"/>
      <c r="B14" s="159" t="s">
        <v>405</v>
      </c>
      <c r="C14" s="163" t="s">
        <v>6</v>
      </c>
      <c r="D14" s="159">
        <v>0</v>
      </c>
      <c r="E14" s="159">
        <v>0</v>
      </c>
      <c r="F14" s="159">
        <v>0</v>
      </c>
      <c r="G14" s="186">
        <f t="shared" si="0"/>
        <v>0</v>
      </c>
      <c r="H14" s="159"/>
      <c r="I14" s="159">
        <v>0</v>
      </c>
      <c r="J14" s="159">
        <v>0</v>
      </c>
      <c r="K14" s="159">
        <v>0</v>
      </c>
      <c r="L14" s="159">
        <v>0</v>
      </c>
      <c r="M14" s="159"/>
    </row>
    <row r="15" spans="1:13" s="123" customFormat="1" x14ac:dyDescent="0.3">
      <c r="A15" s="122"/>
      <c r="B15" s="159" t="s">
        <v>406</v>
      </c>
      <c r="C15" s="175" t="s">
        <v>7</v>
      </c>
      <c r="D15" s="159"/>
      <c r="E15" s="159"/>
      <c r="F15" s="159"/>
      <c r="G15" s="186">
        <f t="shared" si="0"/>
        <v>0</v>
      </c>
      <c r="H15" s="159"/>
      <c r="I15" s="159"/>
      <c r="J15" s="159"/>
      <c r="K15" s="159"/>
      <c r="L15" s="159"/>
      <c r="M15" s="159"/>
    </row>
    <row r="16" spans="1:13" s="123" customFormat="1" x14ac:dyDescent="0.3">
      <c r="A16" s="122"/>
      <c r="B16" s="159" t="s">
        <v>407</v>
      </c>
      <c r="C16" s="175" t="s">
        <v>8</v>
      </c>
      <c r="D16" s="159"/>
      <c r="E16" s="159"/>
      <c r="F16" s="159"/>
      <c r="G16" s="186">
        <f t="shared" si="0"/>
        <v>0</v>
      </c>
      <c r="H16" s="159"/>
      <c r="I16" s="159"/>
      <c r="J16" s="159"/>
      <c r="K16" s="159"/>
      <c r="L16" s="159"/>
      <c r="M16" s="159"/>
    </row>
    <row r="17" spans="1:13" s="123" customFormat="1" x14ac:dyDescent="0.3">
      <c r="A17" s="122"/>
      <c r="B17" s="159" t="s">
        <v>408</v>
      </c>
      <c r="C17" s="175" t="s">
        <v>9</v>
      </c>
      <c r="D17" s="159"/>
      <c r="E17" s="159"/>
      <c r="F17" s="159"/>
      <c r="G17" s="186">
        <f t="shared" si="0"/>
        <v>0</v>
      </c>
      <c r="H17" s="159"/>
      <c r="I17" s="159"/>
      <c r="J17" s="159"/>
      <c r="K17" s="159"/>
      <c r="L17" s="159"/>
      <c r="M17" s="159"/>
    </row>
    <row r="18" spans="1:13" s="123" customFormat="1" x14ac:dyDescent="0.3">
      <c r="A18" s="122"/>
      <c r="B18" s="159" t="s">
        <v>409</v>
      </c>
      <c r="C18" s="175" t="s">
        <v>10</v>
      </c>
      <c r="D18" s="159"/>
      <c r="E18" s="159"/>
      <c r="F18" s="159"/>
      <c r="G18" s="186">
        <f t="shared" si="0"/>
        <v>0</v>
      </c>
      <c r="H18" s="159"/>
      <c r="I18" s="159"/>
      <c r="J18" s="159"/>
      <c r="K18" s="159"/>
      <c r="L18" s="159"/>
      <c r="M18" s="159"/>
    </row>
    <row r="19" spans="1:13" s="123" customFormat="1" x14ac:dyDescent="0.3">
      <c r="A19" s="122"/>
      <c r="B19" s="159" t="s">
        <v>410</v>
      </c>
      <c r="C19" s="175" t="s">
        <v>11</v>
      </c>
      <c r="D19" s="159"/>
      <c r="E19" s="159"/>
      <c r="F19" s="159"/>
      <c r="G19" s="186">
        <f t="shared" si="0"/>
        <v>0</v>
      </c>
      <c r="H19" s="159"/>
      <c r="I19" s="159"/>
      <c r="J19" s="159"/>
      <c r="K19" s="159"/>
      <c r="L19" s="159"/>
      <c r="M19" s="159"/>
    </row>
    <row r="20" spans="1:13" s="123" customFormat="1" x14ac:dyDescent="0.3">
      <c r="A20" s="122"/>
      <c r="B20" s="159" t="s">
        <v>411</v>
      </c>
      <c r="C20" s="163" t="s">
        <v>12</v>
      </c>
      <c r="D20" s="159">
        <v>76699266.238200009</v>
      </c>
      <c r="E20" s="159">
        <v>0</v>
      </c>
      <c r="F20" s="159">
        <v>1442958.2382</v>
      </c>
      <c r="G20" s="186">
        <f t="shared" si="0"/>
        <v>0.18024729495707204</v>
      </c>
      <c r="H20" s="159"/>
      <c r="I20" s="159">
        <v>77153450.238200009</v>
      </c>
      <c r="J20" s="159">
        <v>0</v>
      </c>
      <c r="K20" s="159">
        <v>0</v>
      </c>
      <c r="L20" s="159">
        <v>0</v>
      </c>
      <c r="M20" s="159">
        <v>1.3614435205004458</v>
      </c>
    </row>
    <row r="21" spans="1:13" s="123" customFormat="1" x14ac:dyDescent="0.3">
      <c r="B21" s="159" t="s">
        <v>412</v>
      </c>
      <c r="C21" s="175" t="s">
        <v>13</v>
      </c>
      <c r="D21" s="159">
        <v>1428514</v>
      </c>
      <c r="E21" s="159">
        <v>0</v>
      </c>
      <c r="F21" s="159">
        <v>1015774</v>
      </c>
      <c r="G21" s="186">
        <f t="shared" si="0"/>
        <v>3.3570827588969322E-3</v>
      </c>
      <c r="H21" s="159"/>
      <c r="I21" s="159">
        <v>1855698</v>
      </c>
      <c r="J21" s="159"/>
      <c r="K21" s="159"/>
      <c r="L21" s="159"/>
      <c r="M21" s="159">
        <v>1.61</v>
      </c>
    </row>
    <row r="22" spans="1:13" s="123" customFormat="1" x14ac:dyDescent="0.3">
      <c r="B22" s="159" t="s">
        <v>413</v>
      </c>
      <c r="C22" s="175" t="s">
        <v>14</v>
      </c>
      <c r="D22" s="159">
        <v>5336676</v>
      </c>
      <c r="E22" s="159">
        <v>0</v>
      </c>
      <c r="F22" s="159">
        <v>0</v>
      </c>
      <c r="G22" s="186">
        <f t="shared" si="0"/>
        <v>1.2541468259617368E-2</v>
      </c>
      <c r="H22" s="159"/>
      <c r="I22" s="159">
        <v>5336676</v>
      </c>
      <c r="J22" s="159"/>
      <c r="K22" s="159"/>
      <c r="L22" s="159"/>
      <c r="M22" s="159">
        <v>0.1</v>
      </c>
    </row>
    <row r="23" spans="1:13" s="123" customFormat="1" x14ac:dyDescent="0.3">
      <c r="B23" s="159" t="s">
        <v>414</v>
      </c>
      <c r="C23" s="175" t="s">
        <v>15</v>
      </c>
      <c r="D23" s="159"/>
      <c r="E23" s="159"/>
      <c r="F23" s="159"/>
      <c r="G23" s="186">
        <f t="shared" si="0"/>
        <v>0</v>
      </c>
      <c r="H23" s="159"/>
      <c r="I23" s="159"/>
      <c r="J23" s="159"/>
      <c r="K23" s="159"/>
      <c r="L23" s="159"/>
      <c r="M23" s="159"/>
    </row>
    <row r="24" spans="1:13" s="123" customFormat="1" x14ac:dyDescent="0.3">
      <c r="B24" s="159" t="s">
        <v>415</v>
      </c>
      <c r="C24" s="175" t="s">
        <v>16</v>
      </c>
      <c r="D24" s="159"/>
      <c r="E24" s="159"/>
      <c r="F24" s="159"/>
      <c r="G24" s="186">
        <f t="shared" si="0"/>
        <v>0</v>
      </c>
      <c r="H24" s="159"/>
      <c r="I24" s="159"/>
      <c r="J24" s="159"/>
      <c r="K24" s="159"/>
      <c r="L24" s="159"/>
      <c r="M24" s="159"/>
    </row>
    <row r="25" spans="1:13" s="123" customFormat="1" x14ac:dyDescent="0.3">
      <c r="B25" s="159" t="s">
        <v>416</v>
      </c>
      <c r="C25" s="175" t="s">
        <v>17</v>
      </c>
      <c r="D25" s="159"/>
      <c r="E25" s="159"/>
      <c r="F25" s="159"/>
      <c r="G25" s="186">
        <f t="shared" si="0"/>
        <v>0</v>
      </c>
      <c r="H25" s="159"/>
      <c r="I25" s="159"/>
      <c r="J25" s="159"/>
      <c r="K25" s="159"/>
      <c r="L25" s="159"/>
      <c r="M25" s="159"/>
    </row>
    <row r="26" spans="1:13" s="124" customFormat="1" ht="19.95" customHeight="1" x14ac:dyDescent="0.3">
      <c r="B26" s="159" t="s">
        <v>417</v>
      </c>
      <c r="C26" s="175" t="s">
        <v>18</v>
      </c>
      <c r="D26" s="160"/>
      <c r="E26" s="160"/>
      <c r="F26" s="160"/>
      <c r="G26" s="186">
        <f t="shared" si="0"/>
        <v>0</v>
      </c>
      <c r="H26" s="160"/>
      <c r="I26" s="160"/>
      <c r="J26" s="160"/>
      <c r="K26" s="160"/>
      <c r="L26" s="160"/>
      <c r="M26" s="160"/>
    </row>
    <row r="27" spans="1:13" s="123" customFormat="1" ht="45" x14ac:dyDescent="0.3">
      <c r="B27" s="159" t="s">
        <v>418</v>
      </c>
      <c r="C27" s="175" t="s">
        <v>19</v>
      </c>
      <c r="D27" s="159"/>
      <c r="E27" s="159"/>
      <c r="F27" s="159"/>
      <c r="G27" s="186">
        <f t="shared" si="0"/>
        <v>0</v>
      </c>
      <c r="H27" s="159"/>
      <c r="I27" s="159"/>
      <c r="J27" s="159"/>
      <c r="K27" s="159"/>
      <c r="L27" s="159"/>
      <c r="M27" s="159"/>
    </row>
    <row r="28" spans="1:13" s="123" customFormat="1" x14ac:dyDescent="0.3">
      <c r="B28" s="159" t="s">
        <v>419</v>
      </c>
      <c r="C28" s="175" t="s">
        <v>20</v>
      </c>
      <c r="D28" s="159">
        <v>427184.23820000002</v>
      </c>
      <c r="E28" s="159"/>
      <c r="F28" s="159">
        <v>427184.23820000002</v>
      </c>
      <c r="G28" s="186">
        <f t="shared" si="0"/>
        <v>1.0039053456485133E-3</v>
      </c>
      <c r="H28" s="159"/>
      <c r="I28" s="159">
        <v>427184.23820000002</v>
      </c>
      <c r="J28" s="159"/>
      <c r="K28" s="159"/>
      <c r="L28" s="159"/>
      <c r="M28" s="159">
        <v>4.4800000000000004</v>
      </c>
    </row>
    <row r="29" spans="1:13" s="123" customFormat="1" x14ac:dyDescent="0.3">
      <c r="B29" s="159" t="s">
        <v>420</v>
      </c>
      <c r="C29" s="175" t="s">
        <v>21</v>
      </c>
      <c r="D29" s="159"/>
      <c r="E29" s="159"/>
      <c r="F29" s="159"/>
      <c r="G29" s="186">
        <f t="shared" si="0"/>
        <v>0</v>
      </c>
      <c r="H29" s="159"/>
      <c r="I29" s="159"/>
      <c r="J29" s="159"/>
      <c r="K29" s="159"/>
      <c r="L29" s="159"/>
      <c r="M29" s="159"/>
    </row>
    <row r="30" spans="1:13" s="123" customFormat="1" x14ac:dyDescent="0.3">
      <c r="B30" s="159" t="s">
        <v>421</v>
      </c>
      <c r="C30" s="175" t="s">
        <v>22</v>
      </c>
      <c r="D30" s="159"/>
      <c r="E30" s="159"/>
      <c r="F30" s="159"/>
      <c r="G30" s="186">
        <f t="shared" si="0"/>
        <v>0</v>
      </c>
      <c r="H30" s="159"/>
      <c r="I30" s="159"/>
      <c r="J30" s="159"/>
      <c r="K30" s="159"/>
      <c r="L30" s="159"/>
      <c r="M30" s="159"/>
    </row>
    <row r="31" spans="1:13" s="123" customFormat="1" x14ac:dyDescent="0.3">
      <c r="B31" s="159" t="s">
        <v>422</v>
      </c>
      <c r="C31" s="175" t="s">
        <v>23</v>
      </c>
      <c r="D31" s="159"/>
      <c r="E31" s="159"/>
      <c r="F31" s="159"/>
      <c r="G31" s="186">
        <f t="shared" si="0"/>
        <v>0</v>
      </c>
      <c r="H31" s="159"/>
      <c r="I31" s="159"/>
      <c r="J31" s="159"/>
      <c r="K31" s="159"/>
      <c r="L31" s="159"/>
      <c r="M31" s="159"/>
    </row>
    <row r="32" spans="1:13" s="123" customFormat="1" x14ac:dyDescent="0.3">
      <c r="B32" s="159" t="s">
        <v>423</v>
      </c>
      <c r="C32" s="175" t="s">
        <v>24</v>
      </c>
      <c r="D32" s="159"/>
      <c r="E32" s="159"/>
      <c r="F32" s="159"/>
      <c r="G32" s="186">
        <f t="shared" si="0"/>
        <v>0</v>
      </c>
      <c r="H32" s="159"/>
      <c r="I32" s="159"/>
      <c r="J32" s="159"/>
      <c r="K32" s="159"/>
      <c r="L32" s="159"/>
      <c r="M32" s="159"/>
    </row>
    <row r="33" spans="2:13" s="123" customFormat="1" x14ac:dyDescent="0.3">
      <c r="B33" s="159" t="s">
        <v>424</v>
      </c>
      <c r="C33" s="175" t="s">
        <v>25</v>
      </c>
      <c r="D33" s="159"/>
      <c r="E33" s="159"/>
      <c r="F33" s="159"/>
      <c r="G33" s="186">
        <f t="shared" si="0"/>
        <v>0</v>
      </c>
      <c r="H33" s="159"/>
      <c r="I33" s="159"/>
      <c r="J33" s="159"/>
      <c r="K33" s="159"/>
      <c r="L33" s="159"/>
      <c r="M33" s="159"/>
    </row>
    <row r="34" spans="2:13" s="123" customFormat="1" x14ac:dyDescent="0.3">
      <c r="B34" s="159" t="s">
        <v>425</v>
      </c>
      <c r="C34" s="175" t="s">
        <v>26</v>
      </c>
      <c r="D34" s="159"/>
      <c r="E34" s="159"/>
      <c r="F34" s="159"/>
      <c r="G34" s="186">
        <f t="shared" si="0"/>
        <v>0</v>
      </c>
      <c r="H34" s="159"/>
      <c r="I34" s="159"/>
      <c r="J34" s="159"/>
      <c r="K34" s="159"/>
      <c r="L34" s="159"/>
      <c r="M34" s="159"/>
    </row>
    <row r="35" spans="2:13" s="123" customFormat="1" x14ac:dyDescent="0.3">
      <c r="B35" s="159" t="s">
        <v>426</v>
      </c>
      <c r="C35" s="175" t="s">
        <v>27</v>
      </c>
      <c r="D35" s="159"/>
      <c r="E35" s="159"/>
      <c r="F35" s="159"/>
      <c r="G35" s="186">
        <f t="shared" si="0"/>
        <v>0</v>
      </c>
      <c r="H35" s="159"/>
      <c r="I35" s="159"/>
      <c r="J35" s="159"/>
      <c r="K35" s="159"/>
      <c r="L35" s="159"/>
      <c r="M35" s="159"/>
    </row>
    <row r="36" spans="2:13" s="123" customFormat="1" ht="30" x14ac:dyDescent="0.3">
      <c r="B36" s="159" t="s">
        <v>427</v>
      </c>
      <c r="C36" s="175" t="s">
        <v>28</v>
      </c>
      <c r="D36" s="159"/>
      <c r="E36" s="159"/>
      <c r="F36" s="159"/>
      <c r="G36" s="186">
        <f t="shared" si="0"/>
        <v>0</v>
      </c>
      <c r="H36" s="159"/>
      <c r="I36" s="159"/>
      <c r="J36" s="159"/>
      <c r="K36" s="159"/>
      <c r="L36" s="159"/>
      <c r="M36" s="159"/>
    </row>
    <row r="37" spans="2:13" s="123" customFormat="1" ht="30" x14ac:dyDescent="0.3">
      <c r="B37" s="159" t="s">
        <v>428</v>
      </c>
      <c r="C37" s="175" t="s">
        <v>29</v>
      </c>
      <c r="D37" s="159"/>
      <c r="E37" s="159"/>
      <c r="F37" s="159"/>
      <c r="G37" s="186">
        <f t="shared" si="0"/>
        <v>0</v>
      </c>
      <c r="H37" s="159"/>
      <c r="I37" s="159"/>
      <c r="J37" s="159"/>
      <c r="K37" s="159"/>
      <c r="L37" s="159"/>
      <c r="M37" s="159"/>
    </row>
    <row r="38" spans="2:13" s="123" customFormat="1" x14ac:dyDescent="0.3">
      <c r="B38" s="159" t="s">
        <v>429</v>
      </c>
      <c r="C38" s="175" t="s">
        <v>30</v>
      </c>
      <c r="D38" s="159"/>
      <c r="E38" s="159"/>
      <c r="F38" s="159"/>
      <c r="G38" s="186">
        <f t="shared" si="0"/>
        <v>0</v>
      </c>
      <c r="H38" s="159"/>
      <c r="I38" s="159"/>
      <c r="J38" s="159"/>
      <c r="K38" s="159"/>
      <c r="L38" s="159"/>
      <c r="M38" s="159"/>
    </row>
    <row r="39" spans="2:13" s="123" customFormat="1" x14ac:dyDescent="0.3">
      <c r="B39" s="159" t="s">
        <v>430</v>
      </c>
      <c r="C39" s="175" t="s">
        <v>31</v>
      </c>
      <c r="D39" s="159"/>
      <c r="E39" s="159"/>
      <c r="F39" s="159"/>
      <c r="G39" s="186">
        <f t="shared" si="0"/>
        <v>0</v>
      </c>
      <c r="H39" s="159"/>
      <c r="I39" s="159"/>
      <c r="J39" s="159"/>
      <c r="K39" s="159"/>
      <c r="L39" s="159"/>
      <c r="M39" s="159"/>
    </row>
    <row r="40" spans="2:13" s="123" customFormat="1" x14ac:dyDescent="0.3">
      <c r="B40" s="159" t="s">
        <v>431</v>
      </c>
      <c r="C40" s="175" t="s">
        <v>32</v>
      </c>
      <c r="D40" s="159"/>
      <c r="E40" s="159"/>
      <c r="F40" s="159"/>
      <c r="G40" s="186">
        <f t="shared" si="0"/>
        <v>0</v>
      </c>
      <c r="H40" s="159"/>
      <c r="I40" s="159"/>
      <c r="J40" s="159"/>
      <c r="K40" s="159"/>
      <c r="L40" s="159"/>
      <c r="M40" s="159"/>
    </row>
    <row r="41" spans="2:13" s="123" customFormat="1" x14ac:dyDescent="0.3">
      <c r="B41" s="159" t="s">
        <v>432</v>
      </c>
      <c r="C41" s="175" t="s">
        <v>33</v>
      </c>
      <c r="D41" s="159"/>
      <c r="E41" s="159"/>
      <c r="F41" s="159"/>
      <c r="G41" s="186">
        <f t="shared" si="0"/>
        <v>0</v>
      </c>
      <c r="H41" s="159"/>
      <c r="I41" s="159"/>
      <c r="J41" s="159"/>
      <c r="K41" s="159"/>
      <c r="L41" s="159"/>
      <c r="M41" s="159"/>
    </row>
    <row r="42" spans="2:13" s="123" customFormat="1" x14ac:dyDescent="0.3">
      <c r="B42" s="159" t="s">
        <v>433</v>
      </c>
      <c r="C42" s="175" t="s">
        <v>34</v>
      </c>
      <c r="D42" s="159">
        <v>90516</v>
      </c>
      <c r="E42" s="159">
        <v>0</v>
      </c>
      <c r="F42" s="159">
        <v>0</v>
      </c>
      <c r="G42" s="186">
        <f t="shared" si="0"/>
        <v>2.1271734334022256E-4</v>
      </c>
      <c r="H42" s="159"/>
      <c r="I42" s="159">
        <v>90516</v>
      </c>
      <c r="J42" s="159"/>
      <c r="K42" s="159"/>
      <c r="L42" s="159"/>
      <c r="M42" s="159">
        <v>1.97</v>
      </c>
    </row>
    <row r="43" spans="2:13" s="123" customFormat="1" x14ac:dyDescent="0.3">
      <c r="B43" s="159" t="s">
        <v>434</v>
      </c>
      <c r="C43" s="175" t="s">
        <v>35</v>
      </c>
      <c r="D43" s="159">
        <v>15514376</v>
      </c>
      <c r="E43" s="159">
        <v>0</v>
      </c>
      <c r="F43" s="159">
        <v>0</v>
      </c>
      <c r="G43" s="186">
        <f t="shared" si="0"/>
        <v>3.6459596605034568E-2</v>
      </c>
      <c r="H43" s="159"/>
      <c r="I43" s="159">
        <v>15541376</v>
      </c>
      <c r="J43" s="159"/>
      <c r="K43" s="159"/>
      <c r="L43" s="159"/>
      <c r="M43" s="159">
        <v>0.75</v>
      </c>
    </row>
    <row r="44" spans="2:13" s="123" customFormat="1" x14ac:dyDescent="0.3">
      <c r="B44" s="159" t="s">
        <v>435</v>
      </c>
      <c r="C44" s="175" t="s">
        <v>36</v>
      </c>
      <c r="D44" s="159">
        <v>53902000</v>
      </c>
      <c r="E44" s="159">
        <v>0</v>
      </c>
      <c r="F44" s="159">
        <v>0</v>
      </c>
      <c r="G44" s="186">
        <f t="shared" si="0"/>
        <v>0.12667252464453441</v>
      </c>
      <c r="H44" s="159"/>
      <c r="I44" s="159">
        <v>53902000</v>
      </c>
      <c r="J44" s="159"/>
      <c r="K44" s="159"/>
      <c r="L44" s="159"/>
      <c r="M44" s="159">
        <v>1.63</v>
      </c>
    </row>
    <row r="45" spans="2:13" s="123" customFormat="1" x14ac:dyDescent="0.3">
      <c r="B45" s="159" t="s">
        <v>436</v>
      </c>
      <c r="C45" s="163" t="s">
        <v>37</v>
      </c>
      <c r="D45" s="159">
        <v>61445545</v>
      </c>
      <c r="E45" s="159">
        <v>3778821.5134000001</v>
      </c>
      <c r="F45" s="159">
        <v>0</v>
      </c>
      <c r="G45" s="186">
        <f t="shared" si="0"/>
        <v>0.1444002507014461</v>
      </c>
      <c r="H45" s="159"/>
      <c r="I45" s="159">
        <v>31327326</v>
      </c>
      <c r="J45" s="159">
        <v>18865700</v>
      </c>
      <c r="K45" s="159">
        <v>11252518</v>
      </c>
      <c r="L45" s="159"/>
      <c r="M45" s="159">
        <v>4.78</v>
      </c>
    </row>
    <row r="46" spans="2:13" s="123" customFormat="1" ht="30" x14ac:dyDescent="0.3">
      <c r="B46" s="159" t="s">
        <v>437</v>
      </c>
      <c r="C46" s="163" t="s">
        <v>38</v>
      </c>
      <c r="D46" s="159">
        <v>0</v>
      </c>
      <c r="E46" s="159">
        <v>0</v>
      </c>
      <c r="F46" s="159">
        <v>0</v>
      </c>
      <c r="G46" s="186">
        <f t="shared" si="0"/>
        <v>0</v>
      </c>
      <c r="H46" s="159"/>
      <c r="I46" s="159"/>
      <c r="J46" s="159"/>
      <c r="K46" s="159"/>
      <c r="L46" s="159"/>
      <c r="M46" s="159"/>
    </row>
    <row r="47" spans="2:13" s="123" customFormat="1" x14ac:dyDescent="0.3">
      <c r="B47" s="159" t="s">
        <v>438</v>
      </c>
      <c r="C47" s="163" t="s">
        <v>39</v>
      </c>
      <c r="D47" s="159">
        <v>6971561.3081</v>
      </c>
      <c r="E47" s="159">
        <v>0</v>
      </c>
      <c r="F47" s="159">
        <v>0</v>
      </c>
      <c r="G47" s="186">
        <f t="shared" si="0"/>
        <v>1.6383534407093982E-2</v>
      </c>
      <c r="H47" s="159"/>
      <c r="I47" s="159">
        <v>6971561.3081</v>
      </c>
      <c r="J47" s="159">
        <v>0</v>
      </c>
      <c r="K47" s="159">
        <v>0</v>
      </c>
      <c r="L47" s="159">
        <v>0</v>
      </c>
      <c r="M47" s="159">
        <v>0.53</v>
      </c>
    </row>
    <row r="48" spans="2:13" s="123" customFormat="1" x14ac:dyDescent="0.3">
      <c r="B48" s="159" t="s">
        <v>439</v>
      </c>
      <c r="C48" s="175" t="s">
        <v>40</v>
      </c>
      <c r="D48" s="159">
        <v>3388620.1381000001</v>
      </c>
      <c r="E48" s="159">
        <v>0</v>
      </c>
      <c r="F48" s="159">
        <v>0</v>
      </c>
      <c r="G48" s="186">
        <f t="shared" si="0"/>
        <v>7.9634348995294771E-3</v>
      </c>
      <c r="H48" s="159"/>
      <c r="I48" s="159">
        <v>3388620.1381000001</v>
      </c>
      <c r="J48" s="159"/>
      <c r="K48" s="159"/>
      <c r="L48" s="159"/>
      <c r="M48" s="159">
        <v>0.22</v>
      </c>
    </row>
    <row r="49" spans="2:13" s="123" customFormat="1" x14ac:dyDescent="0.3">
      <c r="B49" s="159" t="s">
        <v>440</v>
      </c>
      <c r="C49" s="175" t="s">
        <v>41</v>
      </c>
      <c r="D49" s="159">
        <v>3582941.17</v>
      </c>
      <c r="E49" s="159">
        <v>0</v>
      </c>
      <c r="F49" s="159">
        <v>0</v>
      </c>
      <c r="G49" s="186">
        <f t="shared" si="0"/>
        <v>8.4200995075645046E-3</v>
      </c>
      <c r="H49" s="159"/>
      <c r="I49" s="159">
        <v>3582941.17</v>
      </c>
      <c r="J49" s="159"/>
      <c r="K49" s="159"/>
      <c r="L49" s="159"/>
      <c r="M49" s="159">
        <v>0.82</v>
      </c>
    </row>
    <row r="50" spans="2:13" s="123" customFormat="1" x14ac:dyDescent="0.3">
      <c r="B50" s="159" t="s">
        <v>441</v>
      </c>
      <c r="C50" s="175" t="s">
        <v>908</v>
      </c>
      <c r="D50" s="159">
        <v>0</v>
      </c>
      <c r="E50" s="159">
        <v>0</v>
      </c>
      <c r="F50" s="159">
        <v>0</v>
      </c>
      <c r="G50" s="186">
        <f t="shared" si="0"/>
        <v>0</v>
      </c>
      <c r="H50" s="159"/>
      <c r="I50" s="159">
        <v>0</v>
      </c>
      <c r="J50" s="159"/>
      <c r="K50" s="159"/>
      <c r="L50" s="159"/>
      <c r="M50" s="159"/>
    </row>
    <row r="51" spans="2:13" s="123" customFormat="1" ht="30" x14ac:dyDescent="0.3">
      <c r="B51" s="159" t="s">
        <v>442</v>
      </c>
      <c r="C51" s="163" t="s">
        <v>42</v>
      </c>
      <c r="D51" s="159">
        <v>30443927.498799998</v>
      </c>
      <c r="E51" s="159">
        <v>0</v>
      </c>
      <c r="F51" s="159">
        <v>0</v>
      </c>
      <c r="G51" s="186">
        <f t="shared" si="0"/>
        <v>7.1544824985495192E-2</v>
      </c>
      <c r="H51" s="159"/>
      <c r="I51" s="159">
        <v>22491683.498799998</v>
      </c>
      <c r="J51" s="159">
        <v>7952244</v>
      </c>
      <c r="K51" s="159"/>
      <c r="L51" s="159"/>
      <c r="M51" s="159">
        <v>2.58</v>
      </c>
    </row>
    <row r="52" spans="2:13" s="123" customFormat="1" x14ac:dyDescent="0.3">
      <c r="B52" s="159" t="s">
        <v>443</v>
      </c>
      <c r="C52" s="163" t="s">
        <v>43</v>
      </c>
      <c r="D52" s="159"/>
      <c r="E52" s="159"/>
      <c r="F52" s="159"/>
      <c r="G52" s="186">
        <f t="shared" si="0"/>
        <v>0</v>
      </c>
      <c r="H52" s="159"/>
      <c r="I52" s="159"/>
      <c r="J52" s="159"/>
      <c r="K52" s="159"/>
      <c r="L52" s="159"/>
      <c r="M52" s="159"/>
    </row>
    <row r="53" spans="2:13" s="123" customFormat="1" x14ac:dyDescent="0.3">
      <c r="B53" s="159" t="s">
        <v>444</v>
      </c>
      <c r="C53" s="175" t="s">
        <v>44</v>
      </c>
      <c r="D53" s="159"/>
      <c r="E53" s="159"/>
      <c r="F53" s="159"/>
      <c r="G53" s="186">
        <f t="shared" si="0"/>
        <v>0</v>
      </c>
      <c r="H53" s="159"/>
      <c r="I53" s="159"/>
      <c r="J53" s="159"/>
      <c r="K53" s="159"/>
      <c r="L53" s="159"/>
      <c r="M53" s="159"/>
    </row>
    <row r="54" spans="2:13" s="123" customFormat="1" x14ac:dyDescent="0.3">
      <c r="B54" s="159" t="s">
        <v>445</v>
      </c>
      <c r="C54" s="175" t="s">
        <v>45</v>
      </c>
      <c r="D54" s="159"/>
      <c r="E54" s="159"/>
      <c r="F54" s="159"/>
      <c r="G54" s="186">
        <f t="shared" si="0"/>
        <v>0</v>
      </c>
      <c r="H54" s="159"/>
      <c r="I54" s="159"/>
      <c r="J54" s="159"/>
      <c r="K54" s="159"/>
      <c r="L54" s="159"/>
      <c r="M54" s="159"/>
    </row>
    <row r="55" spans="2:13" s="123" customFormat="1" x14ac:dyDescent="0.3">
      <c r="B55" s="159" t="s">
        <v>446</v>
      </c>
      <c r="C55" s="175" t="s">
        <v>46</v>
      </c>
      <c r="D55" s="159"/>
      <c r="E55" s="159"/>
      <c r="F55" s="159"/>
      <c r="G55" s="186">
        <f t="shared" si="0"/>
        <v>0</v>
      </c>
      <c r="H55" s="159"/>
      <c r="I55" s="159"/>
      <c r="J55" s="159"/>
      <c r="K55" s="159"/>
      <c r="L55" s="159"/>
      <c r="M55" s="159"/>
    </row>
    <row r="56" spans="2:13" s="123" customFormat="1" x14ac:dyDescent="0.3">
      <c r="B56" s="159" t="s">
        <v>447</v>
      </c>
      <c r="C56" s="175" t="s">
        <v>47</v>
      </c>
      <c r="D56" s="159"/>
      <c r="E56" s="159"/>
      <c r="F56" s="159"/>
      <c r="G56" s="186">
        <f t="shared" si="0"/>
        <v>0</v>
      </c>
      <c r="H56" s="159"/>
      <c r="I56" s="159"/>
      <c r="J56" s="159"/>
      <c r="K56" s="159"/>
      <c r="L56" s="159"/>
      <c r="M56" s="159"/>
    </row>
    <row r="57" spans="2:13" s="123" customFormat="1" x14ac:dyDescent="0.3">
      <c r="B57" s="159" t="s">
        <v>448</v>
      </c>
      <c r="C57" s="175" t="s">
        <v>48</v>
      </c>
      <c r="D57" s="159"/>
      <c r="E57" s="159"/>
      <c r="F57" s="159"/>
      <c r="G57" s="186">
        <f t="shared" si="0"/>
        <v>0</v>
      </c>
      <c r="H57" s="159"/>
      <c r="I57" s="159"/>
      <c r="J57" s="159"/>
      <c r="K57" s="159"/>
      <c r="L57" s="159"/>
      <c r="M57" s="159"/>
    </row>
    <row r="58" spans="2:13" s="123" customFormat="1" x14ac:dyDescent="0.3">
      <c r="B58" s="159" t="s">
        <v>449</v>
      </c>
      <c r="C58" s="164" t="s">
        <v>49</v>
      </c>
      <c r="D58" s="159">
        <v>30977138</v>
      </c>
      <c r="E58" s="159">
        <v>0</v>
      </c>
      <c r="F58" s="159">
        <v>9863201</v>
      </c>
      <c r="G58" s="186">
        <f t="shared" si="0"/>
        <v>7.2797897605323431E-2</v>
      </c>
      <c r="H58" s="159"/>
      <c r="I58" s="159">
        <v>19893113</v>
      </c>
      <c r="J58" s="159">
        <v>11084025</v>
      </c>
      <c r="K58" s="159"/>
      <c r="L58" s="159"/>
      <c r="M58" s="159">
        <v>3.86</v>
      </c>
    </row>
    <row r="59" spans="2:13" s="123" customFormat="1" x14ac:dyDescent="0.3">
      <c r="B59" s="159" t="s">
        <v>450</v>
      </c>
      <c r="C59" s="163" t="s">
        <v>50</v>
      </c>
      <c r="D59" s="159">
        <v>105024859</v>
      </c>
      <c r="E59" s="159">
        <v>0</v>
      </c>
      <c r="F59" s="159">
        <v>2840627</v>
      </c>
      <c r="G59" s="186">
        <f t="shared" si="0"/>
        <v>0.24681392230281349</v>
      </c>
      <c r="H59" s="159"/>
      <c r="I59" s="159">
        <v>60004270</v>
      </c>
      <c r="J59" s="159">
        <v>45020588</v>
      </c>
      <c r="K59" s="159"/>
      <c r="L59" s="159"/>
      <c r="M59" s="159">
        <v>4.51</v>
      </c>
    </row>
    <row r="60" spans="2:13" s="123" customFormat="1" x14ac:dyDescent="0.3">
      <c r="B60" s="159" t="s">
        <v>451</v>
      </c>
      <c r="C60" s="164" t="s">
        <v>51</v>
      </c>
      <c r="D60" s="159">
        <v>70874657</v>
      </c>
      <c r="E60" s="159">
        <v>0</v>
      </c>
      <c r="F60" s="159">
        <v>161706</v>
      </c>
      <c r="G60" s="186">
        <f t="shared" si="0"/>
        <v>0.16655915801835597</v>
      </c>
      <c r="H60" s="159"/>
      <c r="I60" s="159">
        <v>70874657</v>
      </c>
      <c r="J60" s="159"/>
      <c r="K60" s="159"/>
      <c r="L60" s="159"/>
      <c r="M60" s="159">
        <v>2.1</v>
      </c>
    </row>
    <row r="61" spans="2:13" s="123" customFormat="1" x14ac:dyDescent="0.3">
      <c r="B61" s="159" t="s">
        <v>452</v>
      </c>
      <c r="C61" s="164" t="s">
        <v>52</v>
      </c>
      <c r="D61" s="159">
        <v>29803559</v>
      </c>
      <c r="E61" s="159">
        <v>0</v>
      </c>
      <c r="F61" s="159">
        <v>1764007</v>
      </c>
      <c r="G61" s="186">
        <f t="shared" si="0"/>
        <v>7.0039925455870566E-2</v>
      </c>
      <c r="H61" s="159"/>
      <c r="I61" s="159"/>
      <c r="J61" s="159">
        <v>29803559</v>
      </c>
      <c r="K61" s="159"/>
      <c r="L61" s="159"/>
      <c r="M61" s="159">
        <v>3.57</v>
      </c>
    </row>
    <row r="62" spans="2:13" s="123" customFormat="1" x14ac:dyDescent="0.3">
      <c r="B62" s="159" t="s">
        <v>453</v>
      </c>
      <c r="C62" s="164" t="s">
        <v>53</v>
      </c>
      <c r="D62" s="159">
        <v>425522426.04509997</v>
      </c>
      <c r="E62" s="159">
        <v>3778821.5134000001</v>
      </c>
      <c r="F62" s="159">
        <v>18468134.238200001</v>
      </c>
      <c r="G62" s="186">
        <f>D62/$D$62</f>
        <v>1</v>
      </c>
      <c r="H62" s="159"/>
      <c r="I62" s="159"/>
      <c r="J62" s="159"/>
      <c r="K62" s="159"/>
      <c r="L62" s="159"/>
      <c r="M62" s="159">
        <v>3.22</v>
      </c>
    </row>
    <row r="63" spans="2:13" s="123" customFormat="1" ht="19.5" customHeight="1" x14ac:dyDescent="0.3">
      <c r="C63" s="318"/>
      <c r="D63" s="318"/>
      <c r="E63" s="318"/>
      <c r="F63" s="318"/>
      <c r="G63" s="318"/>
      <c r="H63" s="318"/>
      <c r="I63" s="318"/>
      <c r="J63" s="318"/>
      <c r="K63" s="318"/>
      <c r="L63" s="318"/>
      <c r="M63" s="318"/>
    </row>
    <row r="64" spans="2:13" s="187" customFormat="1" ht="20.399999999999999" x14ac:dyDescent="0.3">
      <c r="B64" s="207" t="s">
        <v>599</v>
      </c>
      <c r="C64" s="208"/>
      <c r="D64" s="209"/>
      <c r="E64" s="209"/>
      <c r="F64" s="209"/>
      <c r="G64" s="209"/>
      <c r="H64" s="209"/>
      <c r="I64" s="209"/>
      <c r="J64" s="209"/>
      <c r="K64" s="209"/>
      <c r="L64" s="209"/>
      <c r="M64" s="209"/>
    </row>
    <row r="65" spans="2:17" s="94" customFormat="1" ht="32.549999999999997" customHeight="1" x14ac:dyDescent="0.3">
      <c r="B65" s="204"/>
      <c r="C65" s="333" t="s">
        <v>888</v>
      </c>
      <c r="D65" s="333"/>
      <c r="E65" s="333"/>
      <c r="F65" s="333"/>
      <c r="G65" s="333"/>
      <c r="H65" s="333"/>
      <c r="I65" s="333"/>
      <c r="J65" s="333"/>
      <c r="K65" s="333"/>
      <c r="L65" s="333"/>
      <c r="M65" s="333"/>
    </row>
    <row r="66" spans="2:17" s="94" customFormat="1" ht="32.549999999999997" customHeight="1" x14ac:dyDescent="0.3">
      <c r="B66" s="204"/>
      <c r="C66" s="332" t="s">
        <v>899</v>
      </c>
      <c r="D66" s="332"/>
      <c r="E66" s="332"/>
      <c r="F66" s="332"/>
      <c r="G66" s="332"/>
      <c r="H66" s="332"/>
      <c r="I66" s="332"/>
      <c r="J66" s="332"/>
      <c r="K66" s="332"/>
      <c r="L66" s="332"/>
      <c r="M66" s="332"/>
    </row>
    <row r="67" spans="2:17" s="94" customFormat="1" x14ac:dyDescent="0.3">
      <c r="B67" s="204"/>
      <c r="C67" s="332" t="s">
        <v>907</v>
      </c>
      <c r="D67" s="332"/>
      <c r="E67" s="332"/>
      <c r="F67" s="332"/>
      <c r="G67" s="332"/>
      <c r="H67" s="332"/>
      <c r="I67" s="332"/>
      <c r="J67" s="332"/>
      <c r="K67" s="332"/>
      <c r="L67" s="332"/>
      <c r="M67" s="332"/>
    </row>
    <row r="68" spans="2:17" s="94" customFormat="1" x14ac:dyDescent="0.3">
      <c r="B68" s="204"/>
      <c r="C68" s="333" t="s">
        <v>892</v>
      </c>
      <c r="D68" s="333"/>
      <c r="E68" s="333"/>
      <c r="F68" s="333"/>
      <c r="G68" s="333"/>
      <c r="H68" s="333"/>
      <c r="I68" s="333"/>
      <c r="J68" s="333"/>
      <c r="K68" s="333"/>
      <c r="L68" s="333"/>
      <c r="M68" s="333"/>
    </row>
    <row r="69" spans="2:17" s="94" customFormat="1" x14ac:dyDescent="0.3">
      <c r="B69" s="204"/>
      <c r="C69" s="333" t="s">
        <v>893</v>
      </c>
      <c r="D69" s="333"/>
      <c r="E69" s="333"/>
      <c r="F69" s="333"/>
      <c r="G69" s="333"/>
      <c r="H69" s="333"/>
      <c r="I69" s="333"/>
      <c r="J69" s="333"/>
      <c r="K69" s="333"/>
      <c r="L69" s="333"/>
      <c r="M69" s="333"/>
    </row>
    <row r="70" spans="2:17" s="94" customFormat="1" x14ac:dyDescent="0.3">
      <c r="B70" s="204"/>
      <c r="C70" s="333" t="s">
        <v>901</v>
      </c>
      <c r="D70" s="333"/>
      <c r="E70" s="333"/>
      <c r="F70" s="333"/>
      <c r="G70" s="333"/>
      <c r="H70" s="333"/>
      <c r="I70" s="333"/>
      <c r="J70" s="333"/>
      <c r="K70" s="333"/>
      <c r="L70" s="333"/>
      <c r="M70" s="333"/>
    </row>
    <row r="71" spans="2:17" s="94" customFormat="1" x14ac:dyDescent="0.3">
      <c r="B71" s="204"/>
      <c r="C71" s="332" t="s">
        <v>894</v>
      </c>
      <c r="D71" s="332"/>
      <c r="E71" s="332"/>
      <c r="F71" s="332"/>
      <c r="G71" s="332"/>
      <c r="H71" s="332"/>
      <c r="I71" s="332"/>
      <c r="J71" s="332"/>
      <c r="K71" s="332"/>
      <c r="L71" s="332"/>
      <c r="M71" s="332"/>
    </row>
    <row r="72" spans="2:17" x14ac:dyDescent="0.35">
      <c r="B72" s="210"/>
      <c r="C72" s="211"/>
      <c r="D72" s="210"/>
      <c r="E72" s="210"/>
      <c r="F72" s="210"/>
      <c r="G72" s="210"/>
      <c r="H72" s="210"/>
      <c r="I72" s="210"/>
      <c r="J72" s="210"/>
      <c r="K72" s="210"/>
      <c r="L72" s="210"/>
      <c r="M72" s="210"/>
    </row>
    <row r="73" spans="2:17" x14ac:dyDescent="0.35">
      <c r="N73" s="94"/>
    </row>
    <row r="74" spans="2:17" ht="19.2" x14ac:dyDescent="0.35">
      <c r="B74" s="328" t="s">
        <v>917</v>
      </c>
      <c r="C74" s="328"/>
      <c r="D74" s="119"/>
      <c r="N74" s="94"/>
      <c r="O74" s="94"/>
      <c r="P74" s="94"/>
      <c r="Q74" s="94"/>
    </row>
    <row r="75" spans="2:17" ht="78" customHeight="1" x14ac:dyDescent="0.35">
      <c r="C75" s="329" t="s">
        <v>916</v>
      </c>
      <c r="D75" s="330"/>
      <c r="E75" s="330"/>
      <c r="F75" s="330"/>
      <c r="G75" s="330"/>
      <c r="H75" s="330"/>
      <c r="I75" s="330"/>
      <c r="J75" s="330"/>
      <c r="K75" s="330"/>
      <c r="L75" s="330"/>
      <c r="M75" s="331"/>
      <c r="N75" s="94"/>
      <c r="O75" s="94"/>
      <c r="P75" s="94"/>
      <c r="Q75" s="94"/>
    </row>
    <row r="76" spans="2:17" x14ac:dyDescent="0.35">
      <c r="N76" s="94"/>
      <c r="O76" s="94"/>
      <c r="P76" s="94"/>
      <c r="Q76" s="94"/>
    </row>
    <row r="77" spans="2:17" x14ac:dyDescent="0.35">
      <c r="N77" s="94"/>
    </row>
  </sheetData>
  <mergeCells count="19">
    <mergeCell ref="B74:C74"/>
    <mergeCell ref="C75:M75"/>
    <mergeCell ref="C71:M71"/>
    <mergeCell ref="C70:M70"/>
    <mergeCell ref="C65:M65"/>
    <mergeCell ref="C66:M66"/>
    <mergeCell ref="C67:M67"/>
    <mergeCell ref="C68:M68"/>
    <mergeCell ref="C69:M69"/>
    <mergeCell ref="C63:M63"/>
    <mergeCell ref="B2:M2"/>
    <mergeCell ref="B3:M3"/>
    <mergeCell ref="C8:C9"/>
    <mergeCell ref="B8:B9"/>
    <mergeCell ref="C4:M4"/>
    <mergeCell ref="D8:F8"/>
    <mergeCell ref="G8:G9"/>
    <mergeCell ref="I8:M8"/>
    <mergeCell ref="H8:H9"/>
  </mergeCells>
  <pageMargins left="0.7" right="0.7" top="0.75" bottom="0.75" header="0.3" footer="0.3"/>
  <pageSetup paperSize="9" orientation="portrait" r:id="rId1"/>
  <headerFooter>
    <oddFooter>&amp;C_x000D_&amp;1#&amp;"Aptos"&amp;10&amp;K000000 C0 -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93"/>
  <sheetViews>
    <sheetView showGridLines="0" topLeftCell="A3" zoomScale="80" zoomScaleNormal="80" workbookViewId="0">
      <selection activeCell="B3" sqref="B3:AC3"/>
    </sheetView>
  </sheetViews>
  <sheetFormatPr defaultColWidth="8.77734375" defaultRowHeight="15" x14ac:dyDescent="0.35"/>
  <cols>
    <col min="1" max="1" width="2.44140625" style="42" customWidth="1"/>
    <col min="2" max="2" width="6.6640625" style="42" customWidth="1"/>
    <col min="3" max="3" width="18.21875" style="119" customWidth="1"/>
    <col min="4" max="4" width="20.109375" style="119" customWidth="1"/>
    <col min="5" max="5" width="8.77734375" style="42" customWidth="1"/>
    <col min="6" max="6" width="9.77734375" style="42" customWidth="1"/>
    <col min="7" max="7" width="12" style="42" customWidth="1"/>
    <col min="8" max="8" width="9.77734375" style="42" customWidth="1"/>
    <col min="9" max="9" width="13.77734375" style="42" customWidth="1"/>
    <col min="10" max="10" width="14.6640625" style="42" customWidth="1"/>
    <col min="11" max="11" width="15.33203125" style="42" customWidth="1"/>
    <col min="12" max="12" width="12" style="42" customWidth="1"/>
    <col min="13" max="13" width="13.77734375" style="42" customWidth="1"/>
    <col min="14" max="14" width="12" style="42" customWidth="1"/>
    <col min="15" max="15" width="14.21875" style="42" customWidth="1"/>
    <col min="16" max="16" width="17" style="42" customWidth="1"/>
    <col min="17" max="20" width="12" style="42" customWidth="1"/>
    <col min="21" max="21" width="8.88671875" style="42" customWidth="1"/>
    <col min="22" max="22" width="14.109375" style="42" customWidth="1"/>
    <col min="23" max="23" width="15" style="42" customWidth="1"/>
    <col min="24" max="24" width="11.77734375" style="42" customWidth="1"/>
    <col min="25" max="28" width="12.88671875" style="42" customWidth="1"/>
    <col min="29" max="29" width="19" style="42" customWidth="1"/>
    <col min="30" max="16384" width="8.77734375" style="42"/>
  </cols>
  <sheetData>
    <row r="2" spans="1:29" s="115" customFormat="1" ht="33.450000000000003" customHeight="1" x14ac:dyDescent="0.45">
      <c r="B2" s="271" t="s">
        <v>597</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row>
    <row r="3" spans="1:29" s="115" customFormat="1" ht="93" customHeight="1" x14ac:dyDescent="0.45">
      <c r="B3" s="270" t="s">
        <v>837</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row>
    <row r="4" spans="1:29" ht="3" customHeight="1" x14ac:dyDescent="0.35">
      <c r="B4" s="27"/>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row>
    <row r="6" spans="1:29" ht="3" customHeight="1" x14ac:dyDescent="0.35">
      <c r="D6" s="42"/>
      <c r="E6" s="119"/>
      <c r="F6" s="119"/>
    </row>
    <row r="7" spans="1:29" ht="15" customHeight="1" x14ac:dyDescent="0.35">
      <c r="D7" s="42"/>
      <c r="E7" s="176" t="s">
        <v>606</v>
      </c>
      <c r="F7" s="176" t="s">
        <v>607</v>
      </c>
      <c r="G7" s="169" t="s">
        <v>608</v>
      </c>
      <c r="H7" s="169" t="s">
        <v>609</v>
      </c>
      <c r="I7" s="169" t="s">
        <v>610</v>
      </c>
      <c r="J7" s="169" t="s">
        <v>611</v>
      </c>
      <c r="K7" s="169" t="s">
        <v>612</v>
      </c>
      <c r="L7" s="169" t="s">
        <v>613</v>
      </c>
      <c r="M7" s="169" t="s">
        <v>614</v>
      </c>
      <c r="N7" s="169" t="s">
        <v>615</v>
      </c>
      <c r="O7" s="169" t="s">
        <v>634</v>
      </c>
      <c r="P7" s="169" t="s">
        <v>635</v>
      </c>
      <c r="Q7" s="169" t="s">
        <v>636</v>
      </c>
      <c r="R7" s="169" t="s">
        <v>637</v>
      </c>
      <c r="S7" s="169" t="s">
        <v>638</v>
      </c>
      <c r="T7" s="169" t="s">
        <v>639</v>
      </c>
      <c r="U7" s="169" t="s">
        <v>640</v>
      </c>
      <c r="V7" s="169" t="s">
        <v>641</v>
      </c>
      <c r="W7" s="169" t="s">
        <v>642</v>
      </c>
      <c r="X7" s="169" t="s">
        <v>643</v>
      </c>
      <c r="Y7" s="169" t="s">
        <v>644</v>
      </c>
      <c r="Z7" s="169" t="s">
        <v>645</v>
      </c>
      <c r="AA7" s="169" t="s">
        <v>646</v>
      </c>
      <c r="AB7" s="169" t="s">
        <v>647</v>
      </c>
      <c r="AC7" s="169" t="s">
        <v>897</v>
      </c>
    </row>
    <row r="8" spans="1:29" ht="31.95" customHeight="1" x14ac:dyDescent="0.35">
      <c r="A8" s="121"/>
      <c r="B8" s="319" t="s">
        <v>127</v>
      </c>
      <c r="C8" s="319" t="s">
        <v>514</v>
      </c>
      <c r="D8" s="319" t="s">
        <v>515</v>
      </c>
      <c r="E8" s="322" t="s">
        <v>903</v>
      </c>
      <c r="F8" s="323"/>
      <c r="G8" s="323"/>
      <c r="H8" s="323"/>
      <c r="I8" s="323"/>
      <c r="J8" s="323"/>
      <c r="K8" s="323"/>
      <c r="L8" s="323"/>
      <c r="M8" s="323"/>
      <c r="N8" s="323"/>
      <c r="O8" s="323"/>
      <c r="P8" s="323"/>
      <c r="Q8" s="323"/>
      <c r="R8" s="323"/>
      <c r="S8" s="323"/>
      <c r="T8" s="323"/>
      <c r="U8" s="323"/>
      <c r="V8" s="323"/>
      <c r="W8" s="323"/>
      <c r="X8" s="323"/>
      <c r="Y8" s="323"/>
      <c r="Z8" s="323"/>
      <c r="AA8" s="323"/>
      <c r="AB8" s="323"/>
      <c r="AC8" s="324"/>
    </row>
    <row r="9" spans="1:29" ht="31.95" customHeight="1" x14ac:dyDescent="0.35">
      <c r="A9" s="121"/>
      <c r="B9" s="337"/>
      <c r="C9" s="337"/>
      <c r="D9" s="337"/>
      <c r="E9" s="177"/>
      <c r="F9" s="185"/>
      <c r="G9" s="326" t="s">
        <v>629</v>
      </c>
      <c r="H9" s="326"/>
      <c r="I9" s="326"/>
      <c r="J9" s="326"/>
      <c r="K9" s="326"/>
      <c r="L9" s="326"/>
      <c r="M9" s="326"/>
      <c r="N9" s="326"/>
      <c r="O9" s="326"/>
      <c r="P9" s="326"/>
      <c r="Q9" s="326"/>
      <c r="R9" s="326"/>
      <c r="S9" s="326"/>
      <c r="T9" s="327"/>
      <c r="U9" s="322" t="s">
        <v>898</v>
      </c>
      <c r="V9" s="323"/>
      <c r="W9" s="324"/>
      <c r="X9" s="338" t="s">
        <v>631</v>
      </c>
      <c r="Y9" s="325" t="s">
        <v>682</v>
      </c>
      <c r="Z9" s="326"/>
      <c r="AA9" s="326"/>
      <c r="AB9" s="326"/>
      <c r="AC9" s="327"/>
    </row>
    <row r="10" spans="1:29" s="123" customFormat="1" ht="109.5" customHeight="1" thickBot="1" x14ac:dyDescent="0.35">
      <c r="A10" s="122"/>
      <c r="B10" s="320"/>
      <c r="C10" s="320"/>
      <c r="D10" s="320"/>
      <c r="E10" s="162"/>
      <c r="F10" s="162"/>
      <c r="G10" s="173" t="s">
        <v>5</v>
      </c>
      <c r="H10" s="173" t="s">
        <v>6</v>
      </c>
      <c r="I10" s="173" t="s">
        <v>12</v>
      </c>
      <c r="J10" s="173" t="s">
        <v>37</v>
      </c>
      <c r="K10" s="173" t="s">
        <v>38</v>
      </c>
      <c r="L10" s="173" t="s">
        <v>39</v>
      </c>
      <c r="M10" s="173" t="s">
        <v>42</v>
      </c>
      <c r="N10" s="173" t="s">
        <v>43</v>
      </c>
      <c r="O10" s="173" t="s">
        <v>616</v>
      </c>
      <c r="P10" s="173" t="s">
        <v>617</v>
      </c>
      <c r="Q10" s="173" t="s">
        <v>50</v>
      </c>
      <c r="R10" s="173" t="s">
        <v>618</v>
      </c>
      <c r="S10" s="173" t="s">
        <v>904</v>
      </c>
      <c r="T10" s="173" t="s">
        <v>630</v>
      </c>
      <c r="U10" s="162"/>
      <c r="V10" s="173" t="s">
        <v>905</v>
      </c>
      <c r="W10" s="173" t="s">
        <v>630</v>
      </c>
      <c r="X10" s="339"/>
      <c r="Y10" s="213" t="s">
        <v>1</v>
      </c>
      <c r="Z10" s="213" t="s">
        <v>2</v>
      </c>
      <c r="AA10" s="213" t="s">
        <v>3</v>
      </c>
      <c r="AB10" s="213" t="s">
        <v>4</v>
      </c>
      <c r="AC10" s="178" t="s">
        <v>887</v>
      </c>
    </row>
    <row r="11" spans="1:29" s="123" customFormat="1" ht="15" customHeight="1" thickTop="1" x14ac:dyDescent="0.3">
      <c r="A11" s="122"/>
      <c r="B11" s="159" t="s">
        <v>454</v>
      </c>
      <c r="C11" s="170" t="s">
        <v>590</v>
      </c>
      <c r="D11" s="166" t="s">
        <v>590</v>
      </c>
      <c r="E11" s="161"/>
      <c r="F11" s="161"/>
      <c r="G11" s="161"/>
      <c r="H11" s="161"/>
      <c r="I11" s="161"/>
      <c r="J11" s="161"/>
      <c r="K11" s="161"/>
      <c r="L11" s="161"/>
      <c r="M11" s="161"/>
      <c r="N11" s="161"/>
      <c r="O11" s="161"/>
      <c r="P11" s="161"/>
      <c r="Q11" s="161"/>
      <c r="R11" s="161"/>
      <c r="S11" s="161"/>
      <c r="T11" s="161"/>
      <c r="U11" s="161"/>
      <c r="V11" s="161"/>
      <c r="W11" s="161"/>
      <c r="X11" s="186" t="e">
        <f>E11/$E$76</f>
        <v>#DIV/0!</v>
      </c>
      <c r="Y11" s="159"/>
      <c r="Z11" s="159"/>
      <c r="AA11" s="159"/>
      <c r="AB11" s="159"/>
      <c r="AC11" s="159"/>
    </row>
    <row r="12" spans="1:29" s="123" customFormat="1" x14ac:dyDescent="0.3">
      <c r="A12" s="122"/>
      <c r="B12" s="159" t="s">
        <v>455</v>
      </c>
      <c r="C12" s="334" t="s">
        <v>516</v>
      </c>
      <c r="D12" s="166" t="s">
        <v>517</v>
      </c>
      <c r="E12" s="159"/>
      <c r="F12" s="159"/>
      <c r="G12" s="159"/>
      <c r="H12" s="159"/>
      <c r="I12" s="159"/>
      <c r="J12" s="159"/>
      <c r="K12" s="159"/>
      <c r="L12" s="159"/>
      <c r="M12" s="159"/>
      <c r="N12" s="159"/>
      <c r="O12" s="159"/>
      <c r="P12" s="159"/>
      <c r="Q12" s="159"/>
      <c r="R12" s="159"/>
      <c r="S12" s="159"/>
      <c r="T12" s="159"/>
      <c r="U12" s="159"/>
      <c r="V12" s="159"/>
      <c r="W12" s="159"/>
      <c r="X12" s="186" t="e">
        <f t="shared" ref="X12:X75" si="0">E12/$E$76</f>
        <v>#DIV/0!</v>
      </c>
      <c r="Y12" s="159"/>
      <c r="Z12" s="159"/>
      <c r="AA12" s="159"/>
      <c r="AB12" s="159"/>
      <c r="AC12" s="159"/>
    </row>
    <row r="13" spans="1:29" s="123" customFormat="1" x14ac:dyDescent="0.3">
      <c r="A13" s="122"/>
      <c r="B13" s="159" t="s">
        <v>456</v>
      </c>
      <c r="C13" s="335"/>
      <c r="D13" s="166" t="s">
        <v>518</v>
      </c>
      <c r="E13" s="159"/>
      <c r="F13" s="159"/>
      <c r="G13" s="159"/>
      <c r="H13" s="159"/>
      <c r="I13" s="159"/>
      <c r="J13" s="159"/>
      <c r="K13" s="159"/>
      <c r="L13" s="159"/>
      <c r="M13" s="159"/>
      <c r="N13" s="159"/>
      <c r="O13" s="159"/>
      <c r="P13" s="159"/>
      <c r="Q13" s="159"/>
      <c r="R13" s="159"/>
      <c r="S13" s="159"/>
      <c r="T13" s="159"/>
      <c r="U13" s="159"/>
      <c r="V13" s="159"/>
      <c r="W13" s="159"/>
      <c r="X13" s="186" t="e">
        <f t="shared" si="0"/>
        <v>#DIV/0!</v>
      </c>
      <c r="Y13" s="159"/>
      <c r="Z13" s="159"/>
      <c r="AA13" s="159"/>
      <c r="AB13" s="159"/>
      <c r="AC13" s="159"/>
    </row>
    <row r="14" spans="1:29" s="123" customFormat="1" x14ac:dyDescent="0.3">
      <c r="A14" s="122"/>
      <c r="B14" s="159" t="s">
        <v>457</v>
      </c>
      <c r="C14" s="335"/>
      <c r="D14" s="166" t="s">
        <v>519</v>
      </c>
      <c r="E14" s="159"/>
      <c r="F14" s="159"/>
      <c r="G14" s="159"/>
      <c r="H14" s="159"/>
      <c r="I14" s="159"/>
      <c r="J14" s="159"/>
      <c r="K14" s="159"/>
      <c r="L14" s="159"/>
      <c r="M14" s="159"/>
      <c r="N14" s="159"/>
      <c r="O14" s="159"/>
      <c r="P14" s="159"/>
      <c r="Q14" s="159"/>
      <c r="R14" s="159"/>
      <c r="S14" s="159"/>
      <c r="T14" s="159"/>
      <c r="U14" s="159"/>
      <c r="V14" s="159"/>
      <c r="W14" s="159"/>
      <c r="X14" s="186" t="e">
        <f>E14/$E$76</f>
        <v>#DIV/0!</v>
      </c>
      <c r="Y14" s="159"/>
      <c r="Z14" s="159"/>
      <c r="AA14" s="159"/>
      <c r="AB14" s="159"/>
      <c r="AC14" s="159"/>
    </row>
    <row r="15" spans="1:29" s="123" customFormat="1" x14ac:dyDescent="0.3">
      <c r="A15" s="122"/>
      <c r="B15" s="159" t="s">
        <v>458</v>
      </c>
      <c r="C15" s="335"/>
      <c r="D15" s="166" t="s">
        <v>520</v>
      </c>
      <c r="E15" s="159"/>
      <c r="F15" s="159"/>
      <c r="G15" s="159"/>
      <c r="H15" s="159"/>
      <c r="I15" s="159"/>
      <c r="J15" s="159"/>
      <c r="K15" s="159"/>
      <c r="L15" s="159"/>
      <c r="M15" s="159"/>
      <c r="N15" s="159"/>
      <c r="O15" s="159"/>
      <c r="P15" s="159"/>
      <c r="Q15" s="159"/>
      <c r="R15" s="159"/>
      <c r="S15" s="159"/>
      <c r="T15" s="159"/>
      <c r="U15" s="159"/>
      <c r="V15" s="159"/>
      <c r="W15" s="159"/>
      <c r="X15" s="186" t="e">
        <f t="shared" si="0"/>
        <v>#DIV/0!</v>
      </c>
      <c r="Y15" s="159"/>
      <c r="Z15" s="159"/>
      <c r="AA15" s="159"/>
      <c r="AB15" s="159"/>
      <c r="AC15" s="159"/>
    </row>
    <row r="16" spans="1:29" s="123" customFormat="1" x14ac:dyDescent="0.3">
      <c r="A16" s="122"/>
      <c r="B16" s="159" t="s">
        <v>459</v>
      </c>
      <c r="C16" s="335"/>
      <c r="D16" s="166" t="s">
        <v>521</v>
      </c>
      <c r="E16" s="159"/>
      <c r="F16" s="159"/>
      <c r="G16" s="159"/>
      <c r="H16" s="159"/>
      <c r="I16" s="159"/>
      <c r="J16" s="159"/>
      <c r="K16" s="159"/>
      <c r="L16" s="159"/>
      <c r="M16" s="159"/>
      <c r="N16" s="159"/>
      <c r="O16" s="159"/>
      <c r="P16" s="159"/>
      <c r="Q16" s="159"/>
      <c r="R16" s="159"/>
      <c r="S16" s="159"/>
      <c r="T16" s="159"/>
      <c r="U16" s="159"/>
      <c r="V16" s="159"/>
      <c r="W16" s="159"/>
      <c r="X16" s="186" t="e">
        <f t="shared" si="0"/>
        <v>#DIV/0!</v>
      </c>
      <c r="Y16" s="159"/>
      <c r="Z16" s="159"/>
      <c r="AA16" s="159"/>
      <c r="AB16" s="159"/>
      <c r="AC16" s="159"/>
    </row>
    <row r="17" spans="1:29" s="123" customFormat="1" x14ac:dyDescent="0.3">
      <c r="A17" s="122"/>
      <c r="B17" s="159" t="s">
        <v>460</v>
      </c>
      <c r="C17" s="336"/>
      <c r="D17" s="166" t="s">
        <v>522</v>
      </c>
      <c r="E17" s="159"/>
      <c r="F17" s="159"/>
      <c r="G17" s="159"/>
      <c r="H17" s="159"/>
      <c r="I17" s="159"/>
      <c r="J17" s="159"/>
      <c r="K17" s="159"/>
      <c r="L17" s="159"/>
      <c r="M17" s="159"/>
      <c r="N17" s="159"/>
      <c r="O17" s="159"/>
      <c r="P17" s="159"/>
      <c r="Q17" s="159"/>
      <c r="R17" s="159"/>
      <c r="S17" s="159"/>
      <c r="T17" s="159"/>
      <c r="U17" s="159"/>
      <c r="V17" s="159"/>
      <c r="W17" s="159"/>
      <c r="X17" s="186" t="e">
        <f t="shared" si="0"/>
        <v>#DIV/0!</v>
      </c>
      <c r="Y17" s="159"/>
      <c r="Z17" s="159"/>
      <c r="AA17" s="159"/>
      <c r="AB17" s="159"/>
      <c r="AC17" s="159"/>
    </row>
    <row r="18" spans="1:29" s="123" customFormat="1" ht="19.05" customHeight="1" x14ac:dyDescent="0.3">
      <c r="A18" s="122"/>
      <c r="B18" s="159" t="s">
        <v>461</v>
      </c>
      <c r="C18" s="334" t="s">
        <v>523</v>
      </c>
      <c r="D18" s="166" t="s">
        <v>524</v>
      </c>
      <c r="E18" s="159"/>
      <c r="F18" s="159"/>
      <c r="G18" s="159"/>
      <c r="H18" s="159"/>
      <c r="I18" s="159"/>
      <c r="J18" s="159"/>
      <c r="K18" s="159"/>
      <c r="L18" s="159"/>
      <c r="M18" s="159"/>
      <c r="N18" s="159"/>
      <c r="O18" s="159"/>
      <c r="P18" s="159"/>
      <c r="Q18" s="159"/>
      <c r="R18" s="159"/>
      <c r="S18" s="159"/>
      <c r="T18" s="159"/>
      <c r="U18" s="159"/>
      <c r="V18" s="159"/>
      <c r="W18" s="159"/>
      <c r="X18" s="186" t="e">
        <f t="shared" si="0"/>
        <v>#DIV/0!</v>
      </c>
      <c r="Y18" s="159"/>
      <c r="Z18" s="159"/>
      <c r="AA18" s="159"/>
      <c r="AB18" s="159"/>
      <c r="AC18" s="159"/>
    </row>
    <row r="19" spans="1:29" s="123" customFormat="1" x14ac:dyDescent="0.3">
      <c r="A19" s="122"/>
      <c r="B19" s="159" t="s">
        <v>462</v>
      </c>
      <c r="C19" s="335"/>
      <c r="D19" s="166" t="s">
        <v>525</v>
      </c>
      <c r="E19" s="159"/>
      <c r="F19" s="159"/>
      <c r="G19" s="159"/>
      <c r="H19" s="159"/>
      <c r="I19" s="159"/>
      <c r="J19" s="159"/>
      <c r="K19" s="159"/>
      <c r="L19" s="159"/>
      <c r="M19" s="159"/>
      <c r="N19" s="159"/>
      <c r="O19" s="159"/>
      <c r="P19" s="159"/>
      <c r="Q19" s="159"/>
      <c r="R19" s="159"/>
      <c r="S19" s="159"/>
      <c r="T19" s="159"/>
      <c r="U19" s="159"/>
      <c r="V19" s="159"/>
      <c r="W19" s="159"/>
      <c r="X19" s="186" t="e">
        <f t="shared" si="0"/>
        <v>#DIV/0!</v>
      </c>
      <c r="Y19" s="159"/>
      <c r="Z19" s="159"/>
      <c r="AA19" s="159"/>
      <c r="AB19" s="159"/>
      <c r="AC19" s="159"/>
    </row>
    <row r="20" spans="1:29" s="123" customFormat="1" x14ac:dyDescent="0.3">
      <c r="A20" s="122"/>
      <c r="B20" s="159" t="s">
        <v>463</v>
      </c>
      <c r="C20" s="336"/>
      <c r="D20" s="166" t="s">
        <v>526</v>
      </c>
      <c r="E20" s="159"/>
      <c r="F20" s="159"/>
      <c r="G20" s="159"/>
      <c r="H20" s="159"/>
      <c r="I20" s="159"/>
      <c r="J20" s="159"/>
      <c r="K20" s="159"/>
      <c r="L20" s="159"/>
      <c r="M20" s="159"/>
      <c r="N20" s="159"/>
      <c r="O20" s="159"/>
      <c r="P20" s="159"/>
      <c r="Q20" s="159"/>
      <c r="R20" s="159"/>
      <c r="S20" s="159"/>
      <c r="T20" s="159"/>
      <c r="U20" s="159"/>
      <c r="V20" s="159"/>
      <c r="W20" s="159"/>
      <c r="X20" s="186" t="e">
        <f t="shared" si="0"/>
        <v>#DIV/0!</v>
      </c>
      <c r="Y20" s="159"/>
      <c r="Z20" s="159"/>
      <c r="AA20" s="159"/>
      <c r="AB20" s="159"/>
      <c r="AC20" s="159"/>
    </row>
    <row r="21" spans="1:29" s="123" customFormat="1" x14ac:dyDescent="0.3">
      <c r="A21" s="122"/>
      <c r="B21" s="159" t="s">
        <v>464</v>
      </c>
      <c r="C21" s="334" t="s">
        <v>527</v>
      </c>
      <c r="D21" s="166" t="s">
        <v>528</v>
      </c>
      <c r="E21" s="159"/>
      <c r="F21" s="159"/>
      <c r="G21" s="159"/>
      <c r="H21" s="159"/>
      <c r="I21" s="159"/>
      <c r="J21" s="159"/>
      <c r="K21" s="159"/>
      <c r="L21" s="159"/>
      <c r="M21" s="159"/>
      <c r="N21" s="159"/>
      <c r="O21" s="159"/>
      <c r="P21" s="159"/>
      <c r="Q21" s="159"/>
      <c r="R21" s="159"/>
      <c r="S21" s="159"/>
      <c r="T21" s="159"/>
      <c r="U21" s="159"/>
      <c r="V21" s="159"/>
      <c r="W21" s="159"/>
      <c r="X21" s="186" t="e">
        <f t="shared" si="0"/>
        <v>#DIV/0!</v>
      </c>
      <c r="Y21" s="159"/>
      <c r="Z21" s="159"/>
      <c r="AA21" s="159"/>
      <c r="AB21" s="159"/>
      <c r="AC21" s="159"/>
    </row>
    <row r="22" spans="1:29" s="123" customFormat="1" x14ac:dyDescent="0.3">
      <c r="A22" s="122"/>
      <c r="B22" s="159" t="s">
        <v>465</v>
      </c>
      <c r="C22" s="335"/>
      <c r="D22" s="166" t="s">
        <v>529</v>
      </c>
      <c r="E22" s="159"/>
      <c r="F22" s="159"/>
      <c r="G22" s="159"/>
      <c r="H22" s="159"/>
      <c r="I22" s="159"/>
      <c r="J22" s="159"/>
      <c r="K22" s="159"/>
      <c r="L22" s="159"/>
      <c r="M22" s="159"/>
      <c r="N22" s="159"/>
      <c r="O22" s="159"/>
      <c r="P22" s="159"/>
      <c r="Q22" s="159"/>
      <c r="R22" s="159"/>
      <c r="S22" s="159"/>
      <c r="T22" s="159"/>
      <c r="U22" s="159"/>
      <c r="V22" s="159"/>
      <c r="W22" s="159"/>
      <c r="X22" s="186" t="e">
        <f t="shared" si="0"/>
        <v>#DIV/0!</v>
      </c>
      <c r="Y22" s="159"/>
      <c r="Z22" s="159"/>
      <c r="AA22" s="159"/>
      <c r="AB22" s="159"/>
      <c r="AC22" s="159"/>
    </row>
    <row r="23" spans="1:29" s="123" customFormat="1" x14ac:dyDescent="0.3">
      <c r="A23" s="122"/>
      <c r="B23" s="159" t="s">
        <v>466</v>
      </c>
      <c r="C23" s="335"/>
      <c r="D23" s="166" t="s">
        <v>530</v>
      </c>
      <c r="E23" s="159"/>
      <c r="F23" s="159"/>
      <c r="G23" s="159"/>
      <c r="H23" s="159"/>
      <c r="I23" s="159"/>
      <c r="J23" s="159"/>
      <c r="K23" s="159"/>
      <c r="L23" s="159"/>
      <c r="M23" s="159"/>
      <c r="N23" s="159"/>
      <c r="O23" s="159"/>
      <c r="P23" s="159"/>
      <c r="Q23" s="159"/>
      <c r="R23" s="159"/>
      <c r="S23" s="159"/>
      <c r="T23" s="159"/>
      <c r="U23" s="159"/>
      <c r="V23" s="159"/>
      <c r="W23" s="159"/>
      <c r="X23" s="186" t="e">
        <f t="shared" si="0"/>
        <v>#DIV/0!</v>
      </c>
      <c r="Y23" s="159"/>
      <c r="Z23" s="159"/>
      <c r="AA23" s="159"/>
      <c r="AB23" s="159"/>
      <c r="AC23" s="159"/>
    </row>
    <row r="24" spans="1:29" s="123" customFormat="1" x14ac:dyDescent="0.3">
      <c r="A24" s="122"/>
      <c r="B24" s="159" t="s">
        <v>467</v>
      </c>
      <c r="C24" s="335"/>
      <c r="D24" s="166" t="s">
        <v>531</v>
      </c>
      <c r="E24" s="159"/>
      <c r="F24" s="159"/>
      <c r="G24" s="159"/>
      <c r="H24" s="159"/>
      <c r="I24" s="159"/>
      <c r="J24" s="159"/>
      <c r="K24" s="159"/>
      <c r="L24" s="159"/>
      <c r="M24" s="159"/>
      <c r="N24" s="159"/>
      <c r="O24" s="159"/>
      <c r="P24" s="159"/>
      <c r="Q24" s="159"/>
      <c r="R24" s="159"/>
      <c r="S24" s="159"/>
      <c r="T24" s="159"/>
      <c r="U24" s="159"/>
      <c r="V24" s="159"/>
      <c r="W24" s="159"/>
      <c r="X24" s="186" t="e">
        <f t="shared" si="0"/>
        <v>#DIV/0!</v>
      </c>
      <c r="Y24" s="159"/>
      <c r="Z24" s="159"/>
      <c r="AA24" s="159"/>
      <c r="AB24" s="159"/>
      <c r="AC24" s="159"/>
    </row>
    <row r="25" spans="1:29" s="123" customFormat="1" x14ac:dyDescent="0.3">
      <c r="B25" s="159" t="s">
        <v>468</v>
      </c>
      <c r="C25" s="335"/>
      <c r="D25" s="166" t="s">
        <v>532</v>
      </c>
      <c r="E25" s="159"/>
      <c r="F25" s="159"/>
      <c r="G25" s="159"/>
      <c r="H25" s="159"/>
      <c r="I25" s="159"/>
      <c r="J25" s="159"/>
      <c r="K25" s="159"/>
      <c r="L25" s="159"/>
      <c r="M25" s="159"/>
      <c r="N25" s="159"/>
      <c r="O25" s="159"/>
      <c r="P25" s="159"/>
      <c r="Q25" s="159"/>
      <c r="R25" s="159"/>
      <c r="S25" s="159"/>
      <c r="T25" s="159"/>
      <c r="U25" s="159"/>
      <c r="V25" s="159"/>
      <c r="W25" s="159"/>
      <c r="X25" s="186" t="e">
        <f t="shared" si="0"/>
        <v>#DIV/0!</v>
      </c>
      <c r="Y25" s="159"/>
      <c r="Z25" s="159"/>
      <c r="AA25" s="159"/>
      <c r="AB25" s="159"/>
      <c r="AC25" s="159"/>
    </row>
    <row r="26" spans="1:29" s="123" customFormat="1" x14ac:dyDescent="0.3">
      <c r="B26" s="159" t="s">
        <v>469</v>
      </c>
      <c r="C26" s="335"/>
      <c r="D26" s="166" t="s">
        <v>533</v>
      </c>
      <c r="E26" s="159"/>
      <c r="F26" s="159"/>
      <c r="G26" s="159"/>
      <c r="H26" s="159"/>
      <c r="I26" s="159"/>
      <c r="J26" s="159"/>
      <c r="K26" s="159"/>
      <c r="L26" s="159"/>
      <c r="M26" s="159"/>
      <c r="N26" s="159"/>
      <c r="O26" s="159"/>
      <c r="P26" s="159"/>
      <c r="Q26" s="159"/>
      <c r="R26" s="159"/>
      <c r="S26" s="159"/>
      <c r="T26" s="159"/>
      <c r="U26" s="159"/>
      <c r="V26" s="159"/>
      <c r="W26" s="159"/>
      <c r="X26" s="186" t="e">
        <f t="shared" si="0"/>
        <v>#DIV/0!</v>
      </c>
      <c r="Y26" s="159"/>
      <c r="Z26" s="159"/>
      <c r="AA26" s="159"/>
      <c r="AB26" s="159"/>
      <c r="AC26" s="159"/>
    </row>
    <row r="27" spans="1:29" s="123" customFormat="1" x14ac:dyDescent="0.3">
      <c r="B27" s="159" t="s">
        <v>470</v>
      </c>
      <c r="C27" s="335"/>
      <c r="D27" s="166" t="s">
        <v>534</v>
      </c>
      <c r="E27" s="159"/>
      <c r="F27" s="159"/>
      <c r="G27" s="159"/>
      <c r="H27" s="159"/>
      <c r="I27" s="159"/>
      <c r="J27" s="159"/>
      <c r="K27" s="159"/>
      <c r="L27" s="159"/>
      <c r="M27" s="159"/>
      <c r="N27" s="159"/>
      <c r="O27" s="159"/>
      <c r="P27" s="159"/>
      <c r="Q27" s="159"/>
      <c r="R27" s="159"/>
      <c r="S27" s="159"/>
      <c r="T27" s="159"/>
      <c r="U27" s="159"/>
      <c r="V27" s="159"/>
      <c r="W27" s="159"/>
      <c r="X27" s="186" t="e">
        <f t="shared" si="0"/>
        <v>#DIV/0!</v>
      </c>
      <c r="Y27" s="159"/>
      <c r="Z27" s="159"/>
      <c r="AA27" s="159"/>
      <c r="AB27" s="159"/>
      <c r="AC27" s="159"/>
    </row>
    <row r="28" spans="1:29" s="123" customFormat="1" x14ac:dyDescent="0.3">
      <c r="B28" s="159" t="s">
        <v>471</v>
      </c>
      <c r="C28" s="335"/>
      <c r="D28" s="166" t="s">
        <v>535</v>
      </c>
      <c r="E28" s="159"/>
      <c r="F28" s="159"/>
      <c r="G28" s="159"/>
      <c r="H28" s="159"/>
      <c r="I28" s="159"/>
      <c r="J28" s="159"/>
      <c r="K28" s="159"/>
      <c r="L28" s="159"/>
      <c r="M28" s="159"/>
      <c r="N28" s="159"/>
      <c r="O28" s="159"/>
      <c r="P28" s="159"/>
      <c r="Q28" s="159"/>
      <c r="R28" s="159"/>
      <c r="S28" s="159"/>
      <c r="T28" s="159"/>
      <c r="U28" s="159"/>
      <c r="V28" s="159"/>
      <c r="W28" s="159"/>
      <c r="X28" s="186" t="e">
        <f t="shared" si="0"/>
        <v>#DIV/0!</v>
      </c>
      <c r="Y28" s="159"/>
      <c r="Z28" s="159"/>
      <c r="AA28" s="159"/>
      <c r="AB28" s="159"/>
      <c r="AC28" s="159"/>
    </row>
    <row r="29" spans="1:29" s="123" customFormat="1" x14ac:dyDescent="0.3">
      <c r="B29" s="159" t="s">
        <v>472</v>
      </c>
      <c r="C29" s="335"/>
      <c r="D29" s="166" t="s">
        <v>536</v>
      </c>
      <c r="E29" s="159"/>
      <c r="F29" s="159"/>
      <c r="G29" s="159"/>
      <c r="H29" s="159"/>
      <c r="I29" s="159"/>
      <c r="J29" s="159"/>
      <c r="K29" s="159"/>
      <c r="L29" s="159"/>
      <c r="M29" s="159"/>
      <c r="N29" s="159"/>
      <c r="O29" s="159"/>
      <c r="P29" s="159"/>
      <c r="Q29" s="159"/>
      <c r="R29" s="159"/>
      <c r="S29" s="159"/>
      <c r="T29" s="159"/>
      <c r="U29" s="159"/>
      <c r="V29" s="159"/>
      <c r="W29" s="159"/>
      <c r="X29" s="186" t="e">
        <f t="shared" si="0"/>
        <v>#DIV/0!</v>
      </c>
      <c r="Y29" s="159"/>
      <c r="Z29" s="159"/>
      <c r="AA29" s="159"/>
      <c r="AB29" s="159"/>
      <c r="AC29" s="159"/>
    </row>
    <row r="30" spans="1:29" s="124" customFormat="1" ht="19.95" customHeight="1" x14ac:dyDescent="0.3">
      <c r="B30" s="159" t="s">
        <v>473</v>
      </c>
      <c r="C30" s="335"/>
      <c r="D30" s="166" t="s">
        <v>537</v>
      </c>
      <c r="E30" s="160"/>
      <c r="F30" s="160"/>
      <c r="G30" s="160"/>
      <c r="H30" s="160"/>
      <c r="I30" s="160"/>
      <c r="J30" s="160"/>
      <c r="K30" s="160"/>
      <c r="L30" s="160"/>
      <c r="M30" s="160"/>
      <c r="N30" s="160"/>
      <c r="O30" s="160"/>
      <c r="P30" s="160"/>
      <c r="Q30" s="160"/>
      <c r="R30" s="160"/>
      <c r="S30" s="160"/>
      <c r="T30" s="160"/>
      <c r="U30" s="160"/>
      <c r="V30" s="160"/>
      <c r="W30" s="160"/>
      <c r="X30" s="186" t="e">
        <f t="shared" si="0"/>
        <v>#DIV/0!</v>
      </c>
      <c r="Y30" s="160"/>
      <c r="Z30" s="160"/>
      <c r="AA30" s="160"/>
      <c r="AB30" s="160"/>
      <c r="AC30" s="160"/>
    </row>
    <row r="31" spans="1:29" s="123" customFormat="1" x14ac:dyDescent="0.3">
      <c r="B31" s="159" t="s">
        <v>474</v>
      </c>
      <c r="C31" s="335"/>
      <c r="D31" s="166" t="s">
        <v>538</v>
      </c>
      <c r="E31" s="159"/>
      <c r="F31" s="159"/>
      <c r="G31" s="159"/>
      <c r="H31" s="159"/>
      <c r="I31" s="159"/>
      <c r="J31" s="159"/>
      <c r="K31" s="159"/>
      <c r="L31" s="159"/>
      <c r="M31" s="159"/>
      <c r="N31" s="159"/>
      <c r="O31" s="159"/>
      <c r="P31" s="159"/>
      <c r="Q31" s="159"/>
      <c r="R31" s="159"/>
      <c r="S31" s="159"/>
      <c r="T31" s="159"/>
      <c r="U31" s="159"/>
      <c r="V31" s="159"/>
      <c r="W31" s="159"/>
      <c r="X31" s="186" t="e">
        <f t="shared" si="0"/>
        <v>#DIV/0!</v>
      </c>
      <c r="Y31" s="159"/>
      <c r="Z31" s="159"/>
      <c r="AA31" s="159"/>
      <c r="AB31" s="159"/>
      <c r="AC31" s="159"/>
    </row>
    <row r="32" spans="1:29" s="123" customFormat="1" x14ac:dyDescent="0.3">
      <c r="B32" s="159" t="s">
        <v>475</v>
      </c>
      <c r="C32" s="336"/>
      <c r="D32" s="166" t="s">
        <v>539</v>
      </c>
      <c r="E32" s="159"/>
      <c r="F32" s="159"/>
      <c r="G32" s="159"/>
      <c r="H32" s="159"/>
      <c r="I32" s="159"/>
      <c r="J32" s="159"/>
      <c r="K32" s="159"/>
      <c r="L32" s="159"/>
      <c r="M32" s="159"/>
      <c r="N32" s="159"/>
      <c r="O32" s="159"/>
      <c r="P32" s="159"/>
      <c r="Q32" s="159"/>
      <c r="R32" s="159"/>
      <c r="S32" s="159"/>
      <c r="T32" s="159"/>
      <c r="U32" s="159"/>
      <c r="V32" s="159"/>
      <c r="W32" s="159"/>
      <c r="X32" s="186" t="e">
        <f t="shared" si="0"/>
        <v>#DIV/0!</v>
      </c>
      <c r="Y32" s="159"/>
      <c r="Z32" s="159"/>
      <c r="AA32" s="159"/>
      <c r="AB32" s="159"/>
      <c r="AC32" s="159"/>
    </row>
    <row r="33" spans="2:29" s="123" customFormat="1" x14ac:dyDescent="0.3">
      <c r="B33" s="159" t="s">
        <v>476</v>
      </c>
      <c r="C33" s="334" t="s">
        <v>540</v>
      </c>
      <c r="D33" s="166" t="s">
        <v>541</v>
      </c>
      <c r="E33" s="159"/>
      <c r="F33" s="159"/>
      <c r="G33" s="159"/>
      <c r="H33" s="159"/>
      <c r="I33" s="159"/>
      <c r="J33" s="159"/>
      <c r="K33" s="159"/>
      <c r="L33" s="159"/>
      <c r="M33" s="159"/>
      <c r="N33" s="159"/>
      <c r="O33" s="159"/>
      <c r="P33" s="159"/>
      <c r="Q33" s="159"/>
      <c r="R33" s="159"/>
      <c r="S33" s="159"/>
      <c r="T33" s="159"/>
      <c r="U33" s="159"/>
      <c r="V33" s="159"/>
      <c r="W33" s="159"/>
      <c r="X33" s="186" t="e">
        <f t="shared" si="0"/>
        <v>#DIV/0!</v>
      </c>
      <c r="Y33" s="159"/>
      <c r="Z33" s="159"/>
      <c r="AA33" s="159"/>
      <c r="AB33" s="159"/>
      <c r="AC33" s="159"/>
    </row>
    <row r="34" spans="2:29" s="123" customFormat="1" x14ac:dyDescent="0.3">
      <c r="B34" s="159" t="s">
        <v>477</v>
      </c>
      <c r="C34" s="335"/>
      <c r="D34" s="166" t="s">
        <v>542</v>
      </c>
      <c r="E34" s="159"/>
      <c r="F34" s="159"/>
      <c r="G34" s="159"/>
      <c r="H34" s="159"/>
      <c r="I34" s="159"/>
      <c r="J34" s="159"/>
      <c r="K34" s="159"/>
      <c r="L34" s="159"/>
      <c r="M34" s="159"/>
      <c r="N34" s="159"/>
      <c r="O34" s="159"/>
      <c r="P34" s="159"/>
      <c r="Q34" s="159"/>
      <c r="R34" s="159"/>
      <c r="S34" s="159"/>
      <c r="T34" s="159"/>
      <c r="U34" s="159"/>
      <c r="V34" s="159"/>
      <c r="W34" s="159"/>
      <c r="X34" s="186" t="e">
        <f t="shared" si="0"/>
        <v>#DIV/0!</v>
      </c>
      <c r="Y34" s="159"/>
      <c r="Z34" s="159"/>
      <c r="AA34" s="159"/>
      <c r="AB34" s="159"/>
      <c r="AC34" s="159"/>
    </row>
    <row r="35" spans="2:29" s="123" customFormat="1" x14ac:dyDescent="0.3">
      <c r="B35" s="159" t="s">
        <v>478</v>
      </c>
      <c r="C35" s="335"/>
      <c r="D35" s="166" t="s">
        <v>543</v>
      </c>
      <c r="E35" s="159"/>
      <c r="F35" s="159"/>
      <c r="G35" s="159"/>
      <c r="H35" s="159"/>
      <c r="I35" s="159"/>
      <c r="J35" s="159"/>
      <c r="K35" s="159"/>
      <c r="L35" s="159"/>
      <c r="M35" s="159"/>
      <c r="N35" s="159"/>
      <c r="O35" s="159"/>
      <c r="P35" s="159"/>
      <c r="Q35" s="159"/>
      <c r="R35" s="159"/>
      <c r="S35" s="159"/>
      <c r="T35" s="159"/>
      <c r="U35" s="159"/>
      <c r="V35" s="159"/>
      <c r="W35" s="159"/>
      <c r="X35" s="186" t="e">
        <f t="shared" si="0"/>
        <v>#DIV/0!</v>
      </c>
      <c r="Y35" s="159"/>
      <c r="Z35" s="159"/>
      <c r="AA35" s="159"/>
      <c r="AB35" s="159"/>
      <c r="AC35" s="159"/>
    </row>
    <row r="36" spans="2:29" s="123" customFormat="1" x14ac:dyDescent="0.3">
      <c r="B36" s="159" t="s">
        <v>479</v>
      </c>
      <c r="C36" s="335"/>
      <c r="D36" s="166" t="s">
        <v>544</v>
      </c>
      <c r="E36" s="159"/>
      <c r="F36" s="159"/>
      <c r="G36" s="159"/>
      <c r="H36" s="159"/>
      <c r="I36" s="159"/>
      <c r="J36" s="159"/>
      <c r="K36" s="159"/>
      <c r="L36" s="159"/>
      <c r="M36" s="159"/>
      <c r="N36" s="159"/>
      <c r="O36" s="159"/>
      <c r="P36" s="159"/>
      <c r="Q36" s="159"/>
      <c r="R36" s="159"/>
      <c r="S36" s="159"/>
      <c r="T36" s="159"/>
      <c r="U36" s="159"/>
      <c r="V36" s="159"/>
      <c r="W36" s="159"/>
      <c r="X36" s="186" t="e">
        <f t="shared" si="0"/>
        <v>#DIV/0!</v>
      </c>
      <c r="Y36" s="159"/>
      <c r="Z36" s="159"/>
      <c r="AA36" s="159"/>
      <c r="AB36" s="159"/>
      <c r="AC36" s="159"/>
    </row>
    <row r="37" spans="2:29" s="123" customFormat="1" x14ac:dyDescent="0.3">
      <c r="B37" s="159" t="s">
        <v>480</v>
      </c>
      <c r="C37" s="335"/>
      <c r="D37" s="166" t="s">
        <v>545</v>
      </c>
      <c r="E37" s="159"/>
      <c r="F37" s="159"/>
      <c r="G37" s="159"/>
      <c r="H37" s="159"/>
      <c r="I37" s="159"/>
      <c r="J37" s="159"/>
      <c r="K37" s="159"/>
      <c r="L37" s="159"/>
      <c r="M37" s="159"/>
      <c r="N37" s="159"/>
      <c r="O37" s="159"/>
      <c r="P37" s="159"/>
      <c r="Q37" s="159"/>
      <c r="R37" s="159"/>
      <c r="S37" s="159"/>
      <c r="T37" s="159"/>
      <c r="U37" s="159"/>
      <c r="V37" s="159"/>
      <c r="W37" s="159"/>
      <c r="X37" s="186" t="e">
        <f t="shared" si="0"/>
        <v>#DIV/0!</v>
      </c>
      <c r="Y37" s="159"/>
      <c r="Z37" s="159"/>
      <c r="AA37" s="159"/>
      <c r="AB37" s="159"/>
      <c r="AC37" s="159"/>
    </row>
    <row r="38" spans="2:29" s="123" customFormat="1" x14ac:dyDescent="0.3">
      <c r="B38" s="159" t="s">
        <v>481</v>
      </c>
      <c r="C38" s="335"/>
      <c r="D38" s="166" t="s">
        <v>546</v>
      </c>
      <c r="E38" s="159"/>
      <c r="F38" s="159"/>
      <c r="G38" s="159"/>
      <c r="H38" s="159"/>
      <c r="I38" s="159"/>
      <c r="J38" s="159"/>
      <c r="K38" s="159"/>
      <c r="L38" s="159"/>
      <c r="M38" s="159"/>
      <c r="N38" s="159"/>
      <c r="O38" s="159"/>
      <c r="P38" s="159"/>
      <c r="Q38" s="159"/>
      <c r="R38" s="159"/>
      <c r="S38" s="159"/>
      <c r="T38" s="159"/>
      <c r="U38" s="159"/>
      <c r="V38" s="159"/>
      <c r="W38" s="159"/>
      <c r="X38" s="186" t="e">
        <f t="shared" si="0"/>
        <v>#DIV/0!</v>
      </c>
      <c r="Y38" s="159"/>
      <c r="Z38" s="159"/>
      <c r="AA38" s="159"/>
      <c r="AB38" s="159"/>
      <c r="AC38" s="159"/>
    </row>
    <row r="39" spans="2:29" s="123" customFormat="1" x14ac:dyDescent="0.3">
      <c r="B39" s="159" t="s">
        <v>482</v>
      </c>
      <c r="C39" s="335"/>
      <c r="D39" s="166" t="s">
        <v>547</v>
      </c>
      <c r="E39" s="159"/>
      <c r="F39" s="159"/>
      <c r="G39" s="159"/>
      <c r="H39" s="159"/>
      <c r="I39" s="159"/>
      <c r="J39" s="159"/>
      <c r="K39" s="159"/>
      <c r="L39" s="159"/>
      <c r="M39" s="159"/>
      <c r="N39" s="159"/>
      <c r="O39" s="159"/>
      <c r="P39" s="159"/>
      <c r="Q39" s="159"/>
      <c r="R39" s="159"/>
      <c r="S39" s="159"/>
      <c r="T39" s="159"/>
      <c r="U39" s="159"/>
      <c r="V39" s="159"/>
      <c r="W39" s="159"/>
      <c r="X39" s="186" t="e">
        <f t="shared" si="0"/>
        <v>#DIV/0!</v>
      </c>
      <c r="Y39" s="159"/>
      <c r="Z39" s="159"/>
      <c r="AA39" s="159"/>
      <c r="AB39" s="159"/>
      <c r="AC39" s="159"/>
    </row>
    <row r="40" spans="2:29" s="123" customFormat="1" x14ac:dyDescent="0.3">
      <c r="B40" s="159" t="s">
        <v>483</v>
      </c>
      <c r="C40" s="336"/>
      <c r="D40" s="166" t="s">
        <v>548</v>
      </c>
      <c r="E40" s="159"/>
      <c r="F40" s="159"/>
      <c r="G40" s="159"/>
      <c r="H40" s="159"/>
      <c r="I40" s="159"/>
      <c r="J40" s="159"/>
      <c r="K40" s="159"/>
      <c r="L40" s="159"/>
      <c r="M40" s="159"/>
      <c r="N40" s="159"/>
      <c r="O40" s="159"/>
      <c r="P40" s="159"/>
      <c r="Q40" s="159"/>
      <c r="R40" s="159"/>
      <c r="S40" s="159"/>
      <c r="T40" s="159"/>
      <c r="U40" s="159"/>
      <c r="V40" s="159"/>
      <c r="W40" s="159"/>
      <c r="X40" s="186" t="e">
        <f t="shared" si="0"/>
        <v>#DIV/0!</v>
      </c>
      <c r="Y40" s="159"/>
      <c r="Z40" s="159"/>
      <c r="AA40" s="159"/>
      <c r="AB40" s="159"/>
      <c r="AC40" s="159"/>
    </row>
    <row r="41" spans="2:29" s="123" customFormat="1" x14ac:dyDescent="0.3">
      <c r="B41" s="159" t="s">
        <v>484</v>
      </c>
      <c r="C41" s="334" t="s">
        <v>549</v>
      </c>
      <c r="D41" s="166" t="s">
        <v>550</v>
      </c>
      <c r="E41" s="159"/>
      <c r="F41" s="159"/>
      <c r="G41" s="159"/>
      <c r="H41" s="159"/>
      <c r="I41" s="159"/>
      <c r="J41" s="159"/>
      <c r="K41" s="159"/>
      <c r="L41" s="159"/>
      <c r="M41" s="159"/>
      <c r="N41" s="159"/>
      <c r="O41" s="159"/>
      <c r="P41" s="159"/>
      <c r="Q41" s="159"/>
      <c r="R41" s="159"/>
      <c r="S41" s="159"/>
      <c r="T41" s="159"/>
      <c r="U41" s="159"/>
      <c r="V41" s="159"/>
      <c r="W41" s="159"/>
      <c r="X41" s="186" t="e">
        <f t="shared" si="0"/>
        <v>#DIV/0!</v>
      </c>
      <c r="Y41" s="159"/>
      <c r="Z41" s="159"/>
      <c r="AA41" s="159"/>
      <c r="AB41" s="159"/>
      <c r="AC41" s="159"/>
    </row>
    <row r="42" spans="2:29" s="123" customFormat="1" x14ac:dyDescent="0.3">
      <c r="B42" s="159" t="s">
        <v>485</v>
      </c>
      <c r="C42" s="335"/>
      <c r="D42" s="166" t="s">
        <v>551</v>
      </c>
      <c r="E42" s="159"/>
      <c r="F42" s="159"/>
      <c r="G42" s="159"/>
      <c r="H42" s="159"/>
      <c r="I42" s="159"/>
      <c r="J42" s="159"/>
      <c r="K42" s="159"/>
      <c r="L42" s="159"/>
      <c r="M42" s="159"/>
      <c r="N42" s="159"/>
      <c r="O42" s="159"/>
      <c r="P42" s="159"/>
      <c r="Q42" s="159"/>
      <c r="R42" s="159"/>
      <c r="S42" s="159"/>
      <c r="T42" s="159"/>
      <c r="U42" s="159"/>
      <c r="V42" s="159"/>
      <c r="W42" s="159"/>
      <c r="X42" s="186" t="e">
        <f t="shared" si="0"/>
        <v>#DIV/0!</v>
      </c>
      <c r="Y42" s="159"/>
      <c r="Z42" s="159"/>
      <c r="AA42" s="159"/>
      <c r="AB42" s="159"/>
      <c r="AC42" s="159"/>
    </row>
    <row r="43" spans="2:29" s="123" customFormat="1" x14ac:dyDescent="0.3">
      <c r="B43" s="159" t="s">
        <v>486</v>
      </c>
      <c r="C43" s="335"/>
      <c r="D43" s="166" t="s">
        <v>552</v>
      </c>
      <c r="E43" s="159"/>
      <c r="F43" s="159"/>
      <c r="G43" s="159"/>
      <c r="H43" s="159"/>
      <c r="I43" s="159"/>
      <c r="J43" s="159"/>
      <c r="K43" s="159"/>
      <c r="L43" s="159"/>
      <c r="M43" s="159"/>
      <c r="N43" s="159"/>
      <c r="O43" s="159"/>
      <c r="P43" s="159"/>
      <c r="Q43" s="159"/>
      <c r="R43" s="159"/>
      <c r="S43" s="159"/>
      <c r="T43" s="159"/>
      <c r="U43" s="159"/>
      <c r="V43" s="159"/>
      <c r="W43" s="159"/>
      <c r="X43" s="186" t="e">
        <f t="shared" si="0"/>
        <v>#DIV/0!</v>
      </c>
      <c r="Y43" s="159"/>
      <c r="Z43" s="159"/>
      <c r="AA43" s="159"/>
      <c r="AB43" s="159"/>
      <c r="AC43" s="159"/>
    </row>
    <row r="44" spans="2:29" s="123" customFormat="1" x14ac:dyDescent="0.3">
      <c r="B44" s="159" t="s">
        <v>487</v>
      </c>
      <c r="C44" s="335"/>
      <c r="D44" s="166" t="s">
        <v>553</v>
      </c>
      <c r="E44" s="159"/>
      <c r="F44" s="159"/>
      <c r="G44" s="159"/>
      <c r="H44" s="159"/>
      <c r="I44" s="159"/>
      <c r="J44" s="159"/>
      <c r="K44" s="159"/>
      <c r="L44" s="159"/>
      <c r="M44" s="159"/>
      <c r="N44" s="159"/>
      <c r="O44" s="159"/>
      <c r="P44" s="159"/>
      <c r="Q44" s="159"/>
      <c r="R44" s="159"/>
      <c r="S44" s="159"/>
      <c r="T44" s="159"/>
      <c r="U44" s="159"/>
      <c r="V44" s="159"/>
      <c r="W44" s="159"/>
      <c r="X44" s="186" t="e">
        <f t="shared" si="0"/>
        <v>#DIV/0!</v>
      </c>
      <c r="Y44" s="159"/>
      <c r="Z44" s="159"/>
      <c r="AA44" s="159"/>
      <c r="AB44" s="159"/>
      <c r="AC44" s="159"/>
    </row>
    <row r="45" spans="2:29" s="123" customFormat="1" x14ac:dyDescent="0.3">
      <c r="B45" s="159" t="s">
        <v>488</v>
      </c>
      <c r="C45" s="335"/>
      <c r="D45" s="166" t="s">
        <v>554</v>
      </c>
      <c r="E45" s="159"/>
      <c r="F45" s="159"/>
      <c r="G45" s="159"/>
      <c r="H45" s="159"/>
      <c r="I45" s="159"/>
      <c r="J45" s="159"/>
      <c r="K45" s="159"/>
      <c r="L45" s="159"/>
      <c r="M45" s="159"/>
      <c r="N45" s="159"/>
      <c r="O45" s="159"/>
      <c r="P45" s="159"/>
      <c r="Q45" s="159"/>
      <c r="R45" s="159"/>
      <c r="S45" s="159"/>
      <c r="T45" s="159"/>
      <c r="U45" s="159"/>
      <c r="V45" s="159"/>
      <c r="W45" s="159"/>
      <c r="X45" s="186" t="e">
        <f t="shared" si="0"/>
        <v>#DIV/0!</v>
      </c>
      <c r="Y45" s="159"/>
      <c r="Z45" s="159"/>
      <c r="AA45" s="159"/>
      <c r="AB45" s="159"/>
      <c r="AC45" s="159"/>
    </row>
    <row r="46" spans="2:29" s="123" customFormat="1" x14ac:dyDescent="0.3">
      <c r="B46" s="159" t="s">
        <v>489</v>
      </c>
      <c r="C46" s="335"/>
      <c r="D46" s="166" t="s">
        <v>555</v>
      </c>
      <c r="E46" s="159"/>
      <c r="F46" s="159"/>
      <c r="G46" s="159"/>
      <c r="H46" s="159"/>
      <c r="I46" s="159"/>
      <c r="J46" s="159"/>
      <c r="K46" s="159"/>
      <c r="L46" s="159"/>
      <c r="M46" s="159"/>
      <c r="N46" s="159"/>
      <c r="O46" s="159"/>
      <c r="P46" s="159"/>
      <c r="Q46" s="159"/>
      <c r="R46" s="159"/>
      <c r="S46" s="159"/>
      <c r="T46" s="159"/>
      <c r="U46" s="159"/>
      <c r="V46" s="159"/>
      <c r="W46" s="159"/>
      <c r="X46" s="186" t="e">
        <f t="shared" si="0"/>
        <v>#DIV/0!</v>
      </c>
      <c r="Y46" s="159"/>
      <c r="Z46" s="159"/>
      <c r="AA46" s="159"/>
      <c r="AB46" s="159"/>
      <c r="AC46" s="159"/>
    </row>
    <row r="47" spans="2:29" s="123" customFormat="1" x14ac:dyDescent="0.3">
      <c r="B47" s="159" t="s">
        <v>490</v>
      </c>
      <c r="C47" s="336"/>
      <c r="D47" s="166" t="s">
        <v>556</v>
      </c>
      <c r="E47" s="159"/>
      <c r="F47" s="159"/>
      <c r="G47" s="159"/>
      <c r="H47" s="159"/>
      <c r="I47" s="159"/>
      <c r="J47" s="159"/>
      <c r="K47" s="159"/>
      <c r="L47" s="159"/>
      <c r="M47" s="159"/>
      <c r="N47" s="159"/>
      <c r="O47" s="159"/>
      <c r="P47" s="159"/>
      <c r="Q47" s="159"/>
      <c r="R47" s="159"/>
      <c r="S47" s="159"/>
      <c r="T47" s="159"/>
      <c r="U47" s="159"/>
      <c r="V47" s="159"/>
      <c r="W47" s="159"/>
      <c r="X47" s="186" t="e">
        <f t="shared" si="0"/>
        <v>#DIV/0!</v>
      </c>
      <c r="Y47" s="159"/>
      <c r="Z47" s="159"/>
      <c r="AA47" s="159"/>
      <c r="AB47" s="159"/>
      <c r="AC47" s="159"/>
    </row>
    <row r="48" spans="2:29" s="123" customFormat="1" x14ac:dyDescent="0.3">
      <c r="B48" s="159" t="s">
        <v>491</v>
      </c>
      <c r="C48" s="334" t="s">
        <v>557</v>
      </c>
      <c r="D48" s="166" t="s">
        <v>558</v>
      </c>
      <c r="E48" s="159"/>
      <c r="F48" s="159"/>
      <c r="G48" s="159"/>
      <c r="H48" s="159"/>
      <c r="I48" s="159"/>
      <c r="J48" s="159"/>
      <c r="K48" s="159"/>
      <c r="L48" s="159"/>
      <c r="M48" s="159"/>
      <c r="N48" s="159"/>
      <c r="O48" s="159"/>
      <c r="P48" s="159"/>
      <c r="Q48" s="159"/>
      <c r="R48" s="159"/>
      <c r="S48" s="159"/>
      <c r="T48" s="159"/>
      <c r="U48" s="159"/>
      <c r="V48" s="159"/>
      <c r="W48" s="159"/>
      <c r="X48" s="186" t="e">
        <f t="shared" si="0"/>
        <v>#DIV/0!</v>
      </c>
      <c r="Y48" s="159"/>
      <c r="Z48" s="159"/>
      <c r="AA48" s="159"/>
      <c r="AB48" s="159"/>
      <c r="AC48" s="159"/>
    </row>
    <row r="49" spans="2:29" s="123" customFormat="1" x14ac:dyDescent="0.3">
      <c r="B49" s="159" t="s">
        <v>492</v>
      </c>
      <c r="C49" s="335"/>
      <c r="D49" s="166" t="s">
        <v>559</v>
      </c>
      <c r="E49" s="159"/>
      <c r="F49" s="159"/>
      <c r="G49" s="159"/>
      <c r="H49" s="159"/>
      <c r="I49" s="159"/>
      <c r="J49" s="159"/>
      <c r="K49" s="159"/>
      <c r="L49" s="159"/>
      <c r="M49" s="159"/>
      <c r="N49" s="159"/>
      <c r="O49" s="159"/>
      <c r="P49" s="159"/>
      <c r="Q49" s="159"/>
      <c r="R49" s="159"/>
      <c r="S49" s="159"/>
      <c r="T49" s="159"/>
      <c r="U49" s="159"/>
      <c r="V49" s="159"/>
      <c r="W49" s="159"/>
      <c r="X49" s="186" t="e">
        <f t="shared" si="0"/>
        <v>#DIV/0!</v>
      </c>
      <c r="Y49" s="159"/>
      <c r="Z49" s="159"/>
      <c r="AA49" s="159"/>
      <c r="AB49" s="159"/>
      <c r="AC49" s="159"/>
    </row>
    <row r="50" spans="2:29" s="123" customFormat="1" x14ac:dyDescent="0.3">
      <c r="B50" s="159" t="s">
        <v>493</v>
      </c>
      <c r="C50" s="335"/>
      <c r="D50" s="166" t="s">
        <v>560</v>
      </c>
      <c r="E50" s="159"/>
      <c r="F50" s="159"/>
      <c r="G50" s="159"/>
      <c r="H50" s="159"/>
      <c r="I50" s="159"/>
      <c r="J50" s="159"/>
      <c r="K50" s="159"/>
      <c r="L50" s="159"/>
      <c r="M50" s="159"/>
      <c r="N50" s="159"/>
      <c r="O50" s="159"/>
      <c r="P50" s="159"/>
      <c r="Q50" s="159"/>
      <c r="R50" s="159"/>
      <c r="S50" s="159"/>
      <c r="T50" s="159"/>
      <c r="U50" s="159"/>
      <c r="V50" s="159"/>
      <c r="W50" s="159"/>
      <c r="X50" s="186" t="e">
        <f t="shared" si="0"/>
        <v>#DIV/0!</v>
      </c>
      <c r="Y50" s="159"/>
      <c r="Z50" s="159"/>
      <c r="AA50" s="159"/>
      <c r="AB50" s="159"/>
      <c r="AC50" s="159"/>
    </row>
    <row r="51" spans="2:29" s="123" customFormat="1" x14ac:dyDescent="0.3">
      <c r="B51" s="159" t="s">
        <v>494</v>
      </c>
      <c r="C51" s="335"/>
      <c r="D51" s="166" t="s">
        <v>561</v>
      </c>
      <c r="E51" s="159"/>
      <c r="F51" s="159"/>
      <c r="G51" s="159"/>
      <c r="H51" s="159"/>
      <c r="I51" s="159"/>
      <c r="J51" s="159"/>
      <c r="K51" s="159"/>
      <c r="L51" s="159"/>
      <c r="M51" s="159"/>
      <c r="N51" s="159"/>
      <c r="O51" s="159"/>
      <c r="P51" s="159"/>
      <c r="Q51" s="159"/>
      <c r="R51" s="159"/>
      <c r="S51" s="159"/>
      <c r="T51" s="159"/>
      <c r="U51" s="159"/>
      <c r="V51" s="159"/>
      <c r="W51" s="159"/>
      <c r="X51" s="186" t="e">
        <f t="shared" si="0"/>
        <v>#DIV/0!</v>
      </c>
      <c r="Y51" s="159"/>
      <c r="Z51" s="159"/>
      <c r="AA51" s="159"/>
      <c r="AB51" s="159"/>
      <c r="AC51" s="159"/>
    </row>
    <row r="52" spans="2:29" s="123" customFormat="1" x14ac:dyDescent="0.3">
      <c r="B52" s="159" t="s">
        <v>495</v>
      </c>
      <c r="C52" s="336"/>
      <c r="D52" s="166" t="s">
        <v>562</v>
      </c>
      <c r="E52" s="159"/>
      <c r="F52" s="159"/>
      <c r="G52" s="159"/>
      <c r="H52" s="159"/>
      <c r="I52" s="159"/>
      <c r="J52" s="159"/>
      <c r="K52" s="159"/>
      <c r="L52" s="159"/>
      <c r="M52" s="159"/>
      <c r="N52" s="159"/>
      <c r="O52" s="159"/>
      <c r="P52" s="159"/>
      <c r="Q52" s="159"/>
      <c r="R52" s="159"/>
      <c r="S52" s="159"/>
      <c r="T52" s="159"/>
      <c r="U52" s="159"/>
      <c r="V52" s="159"/>
      <c r="W52" s="159"/>
      <c r="X52" s="186" t="e">
        <f t="shared" si="0"/>
        <v>#DIV/0!</v>
      </c>
      <c r="Y52" s="159"/>
      <c r="Z52" s="159"/>
      <c r="AA52" s="159"/>
      <c r="AB52" s="159"/>
      <c r="AC52" s="159"/>
    </row>
    <row r="53" spans="2:29" s="123" customFormat="1" x14ac:dyDescent="0.3">
      <c r="B53" s="159" t="s">
        <v>496</v>
      </c>
      <c r="C53" s="334" t="s">
        <v>563</v>
      </c>
      <c r="D53" s="166" t="s">
        <v>564</v>
      </c>
      <c r="E53" s="159"/>
      <c r="F53" s="159"/>
      <c r="G53" s="159"/>
      <c r="H53" s="159"/>
      <c r="I53" s="159"/>
      <c r="J53" s="159"/>
      <c r="K53" s="159"/>
      <c r="L53" s="159"/>
      <c r="M53" s="159"/>
      <c r="N53" s="159"/>
      <c r="O53" s="159"/>
      <c r="P53" s="159"/>
      <c r="Q53" s="159"/>
      <c r="R53" s="159"/>
      <c r="S53" s="159"/>
      <c r="T53" s="159"/>
      <c r="U53" s="159"/>
      <c r="V53" s="159"/>
      <c r="W53" s="159"/>
      <c r="X53" s="186" t="e">
        <f t="shared" si="0"/>
        <v>#DIV/0!</v>
      </c>
      <c r="Y53" s="159"/>
      <c r="Z53" s="159"/>
      <c r="AA53" s="159"/>
      <c r="AB53" s="159"/>
      <c r="AC53" s="159"/>
    </row>
    <row r="54" spans="2:29" s="123" customFormat="1" x14ac:dyDescent="0.3">
      <c r="B54" s="159" t="s">
        <v>497</v>
      </c>
      <c r="C54" s="335"/>
      <c r="D54" s="166" t="s">
        <v>565</v>
      </c>
      <c r="E54" s="159"/>
      <c r="F54" s="159"/>
      <c r="G54" s="159"/>
      <c r="H54" s="159"/>
      <c r="I54" s="159"/>
      <c r="J54" s="159"/>
      <c r="K54" s="159"/>
      <c r="L54" s="159"/>
      <c r="M54" s="159"/>
      <c r="N54" s="159"/>
      <c r="O54" s="159"/>
      <c r="P54" s="159"/>
      <c r="Q54" s="159"/>
      <c r="R54" s="159"/>
      <c r="S54" s="159"/>
      <c r="T54" s="159"/>
      <c r="U54" s="159"/>
      <c r="V54" s="159"/>
      <c r="W54" s="159"/>
      <c r="X54" s="186" t="e">
        <f t="shared" si="0"/>
        <v>#DIV/0!</v>
      </c>
      <c r="Y54" s="159"/>
      <c r="Z54" s="159"/>
      <c r="AA54" s="159"/>
      <c r="AB54" s="159"/>
      <c r="AC54" s="159"/>
    </row>
    <row r="55" spans="2:29" s="123" customFormat="1" x14ac:dyDescent="0.3">
      <c r="B55" s="159" t="s">
        <v>498</v>
      </c>
      <c r="C55" s="335"/>
      <c r="D55" s="166" t="s">
        <v>566</v>
      </c>
      <c r="E55" s="159"/>
      <c r="F55" s="159"/>
      <c r="G55" s="159"/>
      <c r="H55" s="159"/>
      <c r="I55" s="159"/>
      <c r="J55" s="159"/>
      <c r="K55" s="159"/>
      <c r="L55" s="159"/>
      <c r="M55" s="159"/>
      <c r="N55" s="159"/>
      <c r="O55" s="159"/>
      <c r="P55" s="159"/>
      <c r="Q55" s="159"/>
      <c r="R55" s="159"/>
      <c r="S55" s="159"/>
      <c r="T55" s="159"/>
      <c r="U55" s="159"/>
      <c r="V55" s="159"/>
      <c r="W55" s="159"/>
      <c r="X55" s="186" t="e">
        <f t="shared" si="0"/>
        <v>#DIV/0!</v>
      </c>
      <c r="Y55" s="159"/>
      <c r="Z55" s="159"/>
      <c r="AA55" s="159"/>
      <c r="AB55" s="159"/>
      <c r="AC55" s="159"/>
    </row>
    <row r="56" spans="2:29" s="123" customFormat="1" x14ac:dyDescent="0.3">
      <c r="B56" s="159" t="s">
        <v>499</v>
      </c>
      <c r="C56" s="336"/>
      <c r="D56" s="166" t="s">
        <v>567</v>
      </c>
      <c r="E56" s="159"/>
      <c r="F56" s="159"/>
      <c r="G56" s="159"/>
      <c r="H56" s="159"/>
      <c r="I56" s="159"/>
      <c r="J56" s="159"/>
      <c r="K56" s="159"/>
      <c r="L56" s="159"/>
      <c r="M56" s="159"/>
      <c r="N56" s="159"/>
      <c r="O56" s="159"/>
      <c r="P56" s="159"/>
      <c r="Q56" s="159"/>
      <c r="R56" s="159"/>
      <c r="S56" s="159"/>
      <c r="T56" s="159"/>
      <c r="U56" s="159"/>
      <c r="V56" s="159"/>
      <c r="W56" s="159"/>
      <c r="X56" s="186" t="e">
        <f t="shared" si="0"/>
        <v>#DIV/0!</v>
      </c>
      <c r="Y56" s="159"/>
      <c r="Z56" s="159"/>
      <c r="AA56" s="159"/>
      <c r="AB56" s="159"/>
      <c r="AC56" s="159"/>
    </row>
    <row r="57" spans="2:29" s="123" customFormat="1" x14ac:dyDescent="0.3">
      <c r="B57" s="159" t="s">
        <v>500</v>
      </c>
      <c r="C57" s="334" t="s">
        <v>568</v>
      </c>
      <c r="D57" s="166" t="s">
        <v>569</v>
      </c>
      <c r="E57" s="159"/>
      <c r="F57" s="159"/>
      <c r="G57" s="159"/>
      <c r="H57" s="159"/>
      <c r="I57" s="159"/>
      <c r="J57" s="159"/>
      <c r="K57" s="159"/>
      <c r="L57" s="159"/>
      <c r="M57" s="159"/>
      <c r="N57" s="159"/>
      <c r="O57" s="159"/>
      <c r="P57" s="159"/>
      <c r="Q57" s="159"/>
      <c r="R57" s="159"/>
      <c r="S57" s="159"/>
      <c r="T57" s="159"/>
      <c r="U57" s="159"/>
      <c r="V57" s="159"/>
      <c r="W57" s="159"/>
      <c r="X57" s="186" t="e">
        <f t="shared" si="0"/>
        <v>#DIV/0!</v>
      </c>
      <c r="Y57" s="159"/>
      <c r="Z57" s="159"/>
      <c r="AA57" s="159"/>
      <c r="AB57" s="159"/>
      <c r="AC57" s="159"/>
    </row>
    <row r="58" spans="2:29" s="123" customFormat="1" x14ac:dyDescent="0.3">
      <c r="B58" s="159" t="s">
        <v>501</v>
      </c>
      <c r="C58" s="335"/>
      <c r="D58" s="166" t="s">
        <v>570</v>
      </c>
      <c r="E58" s="159"/>
      <c r="F58" s="159"/>
      <c r="G58" s="159"/>
      <c r="H58" s="159"/>
      <c r="I58" s="159"/>
      <c r="J58" s="159"/>
      <c r="K58" s="159"/>
      <c r="L58" s="159"/>
      <c r="M58" s="159"/>
      <c r="N58" s="159"/>
      <c r="O58" s="159"/>
      <c r="P58" s="159"/>
      <c r="Q58" s="159"/>
      <c r="R58" s="159"/>
      <c r="S58" s="159"/>
      <c r="T58" s="159"/>
      <c r="U58" s="159"/>
      <c r="V58" s="159"/>
      <c r="W58" s="159"/>
      <c r="X58" s="186" t="e">
        <f t="shared" si="0"/>
        <v>#DIV/0!</v>
      </c>
      <c r="Y58" s="159"/>
      <c r="Z58" s="159"/>
      <c r="AA58" s="159"/>
      <c r="AB58" s="159"/>
      <c r="AC58" s="159"/>
    </row>
    <row r="59" spans="2:29" s="123" customFormat="1" x14ac:dyDescent="0.3">
      <c r="B59" s="159" t="s">
        <v>502</v>
      </c>
      <c r="C59" s="335"/>
      <c r="D59" s="166" t="s">
        <v>571</v>
      </c>
      <c r="E59" s="159"/>
      <c r="F59" s="159"/>
      <c r="G59" s="159"/>
      <c r="H59" s="159"/>
      <c r="I59" s="159"/>
      <c r="J59" s="159"/>
      <c r="K59" s="159"/>
      <c r="L59" s="159"/>
      <c r="M59" s="159"/>
      <c r="N59" s="159"/>
      <c r="O59" s="159"/>
      <c r="P59" s="159"/>
      <c r="Q59" s="159"/>
      <c r="R59" s="159"/>
      <c r="S59" s="159"/>
      <c r="T59" s="159"/>
      <c r="U59" s="159"/>
      <c r="V59" s="159"/>
      <c r="W59" s="159"/>
      <c r="X59" s="186" t="e">
        <f t="shared" si="0"/>
        <v>#DIV/0!</v>
      </c>
      <c r="Y59" s="159"/>
      <c r="Z59" s="159"/>
      <c r="AA59" s="159"/>
      <c r="AB59" s="159"/>
      <c r="AC59" s="159"/>
    </row>
    <row r="60" spans="2:29" s="123" customFormat="1" x14ac:dyDescent="0.3">
      <c r="B60" s="159" t="s">
        <v>503</v>
      </c>
      <c r="C60" s="335"/>
      <c r="D60" s="166" t="s">
        <v>572</v>
      </c>
      <c r="E60" s="159"/>
      <c r="F60" s="159"/>
      <c r="G60" s="159"/>
      <c r="H60" s="159"/>
      <c r="I60" s="159"/>
      <c r="J60" s="159"/>
      <c r="K60" s="159"/>
      <c r="L60" s="159"/>
      <c r="M60" s="159"/>
      <c r="N60" s="159"/>
      <c r="O60" s="159"/>
      <c r="P60" s="159"/>
      <c r="Q60" s="159"/>
      <c r="R60" s="159"/>
      <c r="S60" s="159"/>
      <c r="T60" s="159"/>
      <c r="U60" s="159"/>
      <c r="V60" s="159"/>
      <c r="W60" s="159"/>
      <c r="X60" s="186" t="e">
        <f t="shared" si="0"/>
        <v>#DIV/0!</v>
      </c>
      <c r="Y60" s="159"/>
      <c r="Z60" s="159"/>
      <c r="AA60" s="159"/>
      <c r="AB60" s="159"/>
      <c r="AC60" s="159"/>
    </row>
    <row r="61" spans="2:29" s="123" customFormat="1" x14ac:dyDescent="0.3">
      <c r="B61" s="159" t="s">
        <v>504</v>
      </c>
      <c r="C61" s="335"/>
      <c r="D61" s="166" t="s">
        <v>573</v>
      </c>
      <c r="E61" s="159"/>
      <c r="F61" s="159"/>
      <c r="G61" s="159"/>
      <c r="H61" s="159"/>
      <c r="I61" s="159"/>
      <c r="J61" s="159"/>
      <c r="K61" s="159"/>
      <c r="L61" s="159"/>
      <c r="M61" s="159"/>
      <c r="N61" s="159"/>
      <c r="O61" s="159"/>
      <c r="P61" s="159"/>
      <c r="Q61" s="159"/>
      <c r="R61" s="159"/>
      <c r="S61" s="159"/>
      <c r="T61" s="159"/>
      <c r="U61" s="159"/>
      <c r="V61" s="159"/>
      <c r="W61" s="159"/>
      <c r="X61" s="186" t="e">
        <f t="shared" si="0"/>
        <v>#DIV/0!</v>
      </c>
      <c r="Y61" s="159"/>
      <c r="Z61" s="159"/>
      <c r="AA61" s="159"/>
      <c r="AB61" s="159"/>
      <c r="AC61" s="159"/>
    </row>
    <row r="62" spans="2:29" s="123" customFormat="1" x14ac:dyDescent="0.3">
      <c r="B62" s="159" t="s">
        <v>505</v>
      </c>
      <c r="C62" s="335"/>
      <c r="D62" s="166" t="s">
        <v>574</v>
      </c>
      <c r="E62" s="159"/>
      <c r="F62" s="159"/>
      <c r="G62" s="159"/>
      <c r="H62" s="159"/>
      <c r="I62" s="159"/>
      <c r="J62" s="159"/>
      <c r="K62" s="159"/>
      <c r="L62" s="159"/>
      <c r="M62" s="159"/>
      <c r="N62" s="159"/>
      <c r="O62" s="159"/>
      <c r="P62" s="159"/>
      <c r="Q62" s="159"/>
      <c r="R62" s="159"/>
      <c r="S62" s="159"/>
      <c r="T62" s="159"/>
      <c r="U62" s="159"/>
      <c r="V62" s="159"/>
      <c r="W62" s="159"/>
      <c r="X62" s="186" t="e">
        <f t="shared" si="0"/>
        <v>#DIV/0!</v>
      </c>
      <c r="Y62" s="159"/>
      <c r="Z62" s="159"/>
      <c r="AA62" s="159"/>
      <c r="AB62" s="159"/>
      <c r="AC62" s="159"/>
    </row>
    <row r="63" spans="2:29" s="123" customFormat="1" x14ac:dyDescent="0.3">
      <c r="B63" s="159" t="s">
        <v>506</v>
      </c>
      <c r="C63" s="335"/>
      <c r="D63" s="166" t="s">
        <v>575</v>
      </c>
      <c r="E63" s="159"/>
      <c r="F63" s="159"/>
      <c r="G63" s="159"/>
      <c r="H63" s="159"/>
      <c r="I63" s="159"/>
      <c r="J63" s="159"/>
      <c r="K63" s="159"/>
      <c r="L63" s="159"/>
      <c r="M63" s="159"/>
      <c r="N63" s="159"/>
      <c r="O63" s="159"/>
      <c r="P63" s="159"/>
      <c r="Q63" s="159"/>
      <c r="R63" s="159"/>
      <c r="S63" s="159"/>
      <c r="T63" s="159"/>
      <c r="U63" s="159"/>
      <c r="V63" s="159"/>
      <c r="W63" s="159"/>
      <c r="X63" s="186" t="e">
        <f t="shared" si="0"/>
        <v>#DIV/0!</v>
      </c>
      <c r="Y63" s="159"/>
      <c r="Z63" s="159"/>
      <c r="AA63" s="159"/>
      <c r="AB63" s="159"/>
      <c r="AC63" s="159"/>
    </row>
    <row r="64" spans="2:29" s="123" customFormat="1" x14ac:dyDescent="0.3">
      <c r="B64" s="159" t="s">
        <v>507</v>
      </c>
      <c r="C64" s="335"/>
      <c r="D64" s="166" t="s">
        <v>576</v>
      </c>
      <c r="E64" s="159"/>
      <c r="F64" s="159"/>
      <c r="G64" s="159"/>
      <c r="H64" s="159"/>
      <c r="I64" s="159"/>
      <c r="J64" s="159"/>
      <c r="K64" s="159"/>
      <c r="L64" s="159"/>
      <c r="M64" s="159"/>
      <c r="N64" s="159"/>
      <c r="O64" s="159"/>
      <c r="P64" s="159"/>
      <c r="Q64" s="159"/>
      <c r="R64" s="159"/>
      <c r="S64" s="159"/>
      <c r="T64" s="159"/>
      <c r="U64" s="159"/>
      <c r="V64" s="159"/>
      <c r="W64" s="159"/>
      <c r="X64" s="186" t="e">
        <f t="shared" si="0"/>
        <v>#DIV/0!</v>
      </c>
      <c r="Y64" s="159"/>
      <c r="Z64" s="159"/>
      <c r="AA64" s="159"/>
      <c r="AB64" s="159"/>
      <c r="AC64" s="159"/>
    </row>
    <row r="65" spans="2:29" s="123" customFormat="1" x14ac:dyDescent="0.3">
      <c r="B65" s="159" t="s">
        <v>508</v>
      </c>
      <c r="C65" s="336"/>
      <c r="D65" s="166" t="s">
        <v>577</v>
      </c>
      <c r="E65" s="159"/>
      <c r="F65" s="159"/>
      <c r="G65" s="159"/>
      <c r="H65" s="159"/>
      <c r="I65" s="159"/>
      <c r="J65" s="159"/>
      <c r="K65" s="159"/>
      <c r="L65" s="159"/>
      <c r="M65" s="159"/>
      <c r="N65" s="159"/>
      <c r="O65" s="159"/>
      <c r="P65" s="159"/>
      <c r="Q65" s="159"/>
      <c r="R65" s="159"/>
      <c r="S65" s="159"/>
      <c r="T65" s="159"/>
      <c r="U65" s="159"/>
      <c r="V65" s="159"/>
      <c r="W65" s="159"/>
      <c r="X65" s="186" t="e">
        <f t="shared" si="0"/>
        <v>#DIV/0!</v>
      </c>
      <c r="Y65" s="159"/>
      <c r="Z65" s="159"/>
      <c r="AA65" s="159"/>
      <c r="AB65" s="159"/>
      <c r="AC65" s="159"/>
    </row>
    <row r="66" spans="2:29" s="123" customFormat="1" x14ac:dyDescent="0.3">
      <c r="B66" s="159" t="s">
        <v>509</v>
      </c>
      <c r="C66" s="334" t="s">
        <v>578</v>
      </c>
      <c r="D66" s="166" t="s">
        <v>579</v>
      </c>
      <c r="E66" s="159"/>
      <c r="F66" s="159"/>
      <c r="G66" s="159"/>
      <c r="H66" s="159"/>
      <c r="I66" s="159"/>
      <c r="J66" s="159"/>
      <c r="K66" s="159"/>
      <c r="L66" s="159"/>
      <c r="M66" s="159"/>
      <c r="N66" s="159"/>
      <c r="O66" s="159"/>
      <c r="P66" s="159"/>
      <c r="Q66" s="159"/>
      <c r="R66" s="159"/>
      <c r="S66" s="159"/>
      <c r="T66" s="159"/>
      <c r="U66" s="159"/>
      <c r="V66" s="159"/>
      <c r="W66" s="159"/>
      <c r="X66" s="186" t="e">
        <f t="shared" si="0"/>
        <v>#DIV/0!</v>
      </c>
      <c r="Y66" s="159"/>
      <c r="Z66" s="159"/>
      <c r="AA66" s="159"/>
      <c r="AB66" s="159"/>
      <c r="AC66" s="159"/>
    </row>
    <row r="67" spans="2:29" s="123" customFormat="1" x14ac:dyDescent="0.3">
      <c r="B67" s="159" t="s">
        <v>510</v>
      </c>
      <c r="C67" s="335"/>
      <c r="D67" s="166" t="s">
        <v>580</v>
      </c>
      <c r="E67" s="159"/>
      <c r="F67" s="159"/>
      <c r="G67" s="159"/>
      <c r="H67" s="159"/>
      <c r="I67" s="159"/>
      <c r="J67" s="159"/>
      <c r="K67" s="159"/>
      <c r="L67" s="159"/>
      <c r="M67" s="159"/>
      <c r="N67" s="159"/>
      <c r="O67" s="159"/>
      <c r="P67" s="159"/>
      <c r="Q67" s="159"/>
      <c r="R67" s="159"/>
      <c r="S67" s="159"/>
      <c r="T67" s="159"/>
      <c r="U67" s="159"/>
      <c r="V67" s="159"/>
      <c r="W67" s="159"/>
      <c r="X67" s="186" t="e">
        <f t="shared" si="0"/>
        <v>#DIV/0!</v>
      </c>
      <c r="Y67" s="159"/>
      <c r="Z67" s="159"/>
      <c r="AA67" s="159"/>
      <c r="AB67" s="159"/>
      <c r="AC67" s="159"/>
    </row>
    <row r="68" spans="2:29" s="123" customFormat="1" x14ac:dyDescent="0.3">
      <c r="B68" s="159" t="s">
        <v>511</v>
      </c>
      <c r="C68" s="335"/>
      <c r="D68" s="166" t="s">
        <v>581</v>
      </c>
      <c r="E68" s="159"/>
      <c r="F68" s="159"/>
      <c r="G68" s="159"/>
      <c r="H68" s="159"/>
      <c r="I68" s="159"/>
      <c r="J68" s="159"/>
      <c r="K68" s="159"/>
      <c r="L68" s="159"/>
      <c r="M68" s="159"/>
      <c r="N68" s="159"/>
      <c r="O68" s="159"/>
      <c r="P68" s="159"/>
      <c r="Q68" s="159"/>
      <c r="R68" s="159"/>
      <c r="S68" s="159"/>
      <c r="T68" s="159"/>
      <c r="U68" s="159"/>
      <c r="V68" s="159"/>
      <c r="W68" s="159"/>
      <c r="X68" s="186" t="e">
        <f t="shared" si="0"/>
        <v>#DIV/0!</v>
      </c>
      <c r="Y68" s="159"/>
      <c r="Z68" s="159"/>
      <c r="AA68" s="159"/>
      <c r="AB68" s="159"/>
      <c r="AC68" s="159"/>
    </row>
    <row r="69" spans="2:29" s="123" customFormat="1" x14ac:dyDescent="0.3">
      <c r="B69" s="159" t="s">
        <v>512</v>
      </c>
      <c r="C69" s="335"/>
      <c r="D69" s="166" t="s">
        <v>582</v>
      </c>
      <c r="E69" s="159"/>
      <c r="F69" s="159"/>
      <c r="G69" s="159"/>
      <c r="H69" s="159"/>
      <c r="I69" s="159"/>
      <c r="J69" s="159"/>
      <c r="K69" s="159"/>
      <c r="L69" s="159"/>
      <c r="M69" s="159"/>
      <c r="N69" s="159"/>
      <c r="O69" s="159"/>
      <c r="P69" s="159"/>
      <c r="Q69" s="159"/>
      <c r="R69" s="159"/>
      <c r="S69" s="159"/>
      <c r="T69" s="159"/>
      <c r="U69" s="159"/>
      <c r="V69" s="159"/>
      <c r="W69" s="159"/>
      <c r="X69" s="186" t="e">
        <f t="shared" si="0"/>
        <v>#DIV/0!</v>
      </c>
      <c r="Y69" s="159"/>
      <c r="Z69" s="159"/>
      <c r="AA69" s="159"/>
      <c r="AB69" s="159"/>
      <c r="AC69" s="159"/>
    </row>
    <row r="70" spans="2:29" s="123" customFormat="1" x14ac:dyDescent="0.3">
      <c r="B70" s="159" t="s">
        <v>513</v>
      </c>
      <c r="C70" s="335"/>
      <c r="D70" s="166" t="s">
        <v>583</v>
      </c>
      <c r="E70" s="159"/>
      <c r="F70" s="159"/>
      <c r="G70" s="159"/>
      <c r="H70" s="159"/>
      <c r="I70" s="159"/>
      <c r="J70" s="159"/>
      <c r="K70" s="159"/>
      <c r="L70" s="159"/>
      <c r="M70" s="159"/>
      <c r="N70" s="159"/>
      <c r="O70" s="159"/>
      <c r="P70" s="159"/>
      <c r="Q70" s="159"/>
      <c r="R70" s="159"/>
      <c r="S70" s="159"/>
      <c r="T70" s="159"/>
      <c r="U70" s="159"/>
      <c r="V70" s="159"/>
      <c r="W70" s="159"/>
      <c r="X70" s="186" t="e">
        <f t="shared" si="0"/>
        <v>#DIV/0!</v>
      </c>
      <c r="Y70" s="159"/>
      <c r="Z70" s="159"/>
      <c r="AA70" s="159"/>
      <c r="AB70" s="159"/>
      <c r="AC70" s="159"/>
    </row>
    <row r="71" spans="2:29" s="123" customFormat="1" x14ac:dyDescent="0.3">
      <c r="B71" s="159" t="s">
        <v>591</v>
      </c>
      <c r="C71" s="336"/>
      <c r="D71" s="166" t="s">
        <v>584</v>
      </c>
      <c r="E71" s="159"/>
      <c r="F71" s="159"/>
      <c r="G71" s="159"/>
      <c r="H71" s="159"/>
      <c r="I71" s="159"/>
      <c r="J71" s="159"/>
      <c r="K71" s="159"/>
      <c r="L71" s="159"/>
      <c r="M71" s="159"/>
      <c r="N71" s="159"/>
      <c r="O71" s="159"/>
      <c r="P71" s="159"/>
      <c r="Q71" s="159"/>
      <c r="R71" s="159"/>
      <c r="S71" s="159"/>
      <c r="T71" s="159"/>
      <c r="U71" s="159"/>
      <c r="V71" s="159"/>
      <c r="W71" s="159"/>
      <c r="X71" s="186" t="e">
        <f t="shared" si="0"/>
        <v>#DIV/0!</v>
      </c>
      <c r="Y71" s="159"/>
      <c r="Z71" s="159"/>
      <c r="AA71" s="159"/>
      <c r="AB71" s="159"/>
      <c r="AC71" s="159"/>
    </row>
    <row r="72" spans="2:29" x14ac:dyDescent="0.35">
      <c r="B72" s="159" t="s">
        <v>592</v>
      </c>
      <c r="C72" s="334" t="s">
        <v>585</v>
      </c>
      <c r="D72" s="166" t="s">
        <v>586</v>
      </c>
      <c r="E72" s="159"/>
      <c r="F72" s="159"/>
      <c r="G72" s="159"/>
      <c r="H72" s="159"/>
      <c r="I72" s="159"/>
      <c r="J72" s="159"/>
      <c r="K72" s="159"/>
      <c r="L72" s="159"/>
      <c r="M72" s="159"/>
      <c r="N72" s="159"/>
      <c r="O72" s="159"/>
      <c r="P72" s="159"/>
      <c r="Q72" s="159"/>
      <c r="R72" s="159"/>
      <c r="S72" s="159"/>
      <c r="T72" s="159"/>
      <c r="U72" s="159"/>
      <c r="V72" s="159"/>
      <c r="W72" s="159"/>
      <c r="X72" s="186" t="e">
        <f t="shared" si="0"/>
        <v>#DIV/0!</v>
      </c>
      <c r="Y72" s="159"/>
      <c r="Z72" s="159"/>
      <c r="AA72" s="159"/>
      <c r="AB72" s="159"/>
      <c r="AC72" s="159"/>
    </row>
    <row r="73" spans="2:29" x14ac:dyDescent="0.35">
      <c r="B73" s="159" t="s">
        <v>593</v>
      </c>
      <c r="C73" s="335"/>
      <c r="D73" s="166" t="s">
        <v>587</v>
      </c>
      <c r="E73" s="159"/>
      <c r="F73" s="159"/>
      <c r="G73" s="159"/>
      <c r="H73" s="159"/>
      <c r="I73" s="159"/>
      <c r="J73" s="159"/>
      <c r="K73" s="159"/>
      <c r="L73" s="159"/>
      <c r="M73" s="159"/>
      <c r="N73" s="159"/>
      <c r="O73" s="159"/>
      <c r="P73" s="159"/>
      <c r="Q73" s="159"/>
      <c r="R73" s="159"/>
      <c r="S73" s="159"/>
      <c r="T73" s="159"/>
      <c r="U73" s="159"/>
      <c r="V73" s="159"/>
      <c r="W73" s="159"/>
      <c r="X73" s="186" t="e">
        <f t="shared" si="0"/>
        <v>#DIV/0!</v>
      </c>
      <c r="Y73" s="159"/>
      <c r="Z73" s="159"/>
      <c r="AA73" s="159"/>
      <c r="AB73" s="159"/>
      <c r="AC73" s="159"/>
    </row>
    <row r="74" spans="2:29" x14ac:dyDescent="0.35">
      <c r="B74" s="159" t="s">
        <v>594</v>
      </c>
      <c r="C74" s="335"/>
      <c r="D74" s="166" t="s">
        <v>588</v>
      </c>
      <c r="E74" s="159"/>
      <c r="F74" s="159"/>
      <c r="G74" s="159"/>
      <c r="H74" s="159"/>
      <c r="I74" s="159"/>
      <c r="J74" s="159"/>
      <c r="K74" s="159"/>
      <c r="L74" s="159"/>
      <c r="M74" s="159"/>
      <c r="N74" s="159"/>
      <c r="O74" s="159"/>
      <c r="P74" s="159"/>
      <c r="Q74" s="159"/>
      <c r="R74" s="159"/>
      <c r="S74" s="159"/>
      <c r="T74" s="159"/>
      <c r="U74" s="159"/>
      <c r="V74" s="159"/>
      <c r="W74" s="159"/>
      <c r="X74" s="186" t="e">
        <f t="shared" si="0"/>
        <v>#DIV/0!</v>
      </c>
      <c r="Y74" s="159"/>
      <c r="Z74" s="159"/>
      <c r="AA74" s="159"/>
      <c r="AB74" s="159"/>
      <c r="AC74" s="159"/>
    </row>
    <row r="75" spans="2:29" x14ac:dyDescent="0.35">
      <c r="B75" s="159" t="s">
        <v>595</v>
      </c>
      <c r="C75" s="336"/>
      <c r="D75" s="166" t="s">
        <v>589</v>
      </c>
      <c r="E75" s="159"/>
      <c r="F75" s="159"/>
      <c r="G75" s="159"/>
      <c r="H75" s="159"/>
      <c r="I75" s="159"/>
      <c r="J75" s="159"/>
      <c r="K75" s="159"/>
      <c r="L75" s="159"/>
      <c r="M75" s="159"/>
      <c r="N75" s="159"/>
      <c r="O75" s="159"/>
      <c r="P75" s="159"/>
      <c r="Q75" s="159"/>
      <c r="R75" s="159"/>
      <c r="S75" s="159"/>
      <c r="T75" s="159"/>
      <c r="U75" s="159"/>
      <c r="V75" s="159"/>
      <c r="W75" s="159"/>
      <c r="X75" s="186" t="e">
        <f t="shared" si="0"/>
        <v>#DIV/0!</v>
      </c>
      <c r="Y75" s="159"/>
      <c r="Z75" s="159"/>
      <c r="AA75" s="159"/>
      <c r="AB75" s="159"/>
      <c r="AC75" s="159"/>
    </row>
    <row r="76" spans="2:29" ht="16.8" x14ac:dyDescent="0.4">
      <c r="B76" s="159" t="s">
        <v>633</v>
      </c>
      <c r="C76" s="342" t="s">
        <v>53</v>
      </c>
      <c r="D76" s="343"/>
      <c r="E76" s="159"/>
      <c r="F76" s="159"/>
      <c r="G76" s="159"/>
      <c r="H76" s="159"/>
      <c r="I76" s="159"/>
      <c r="J76" s="159"/>
      <c r="K76" s="159"/>
      <c r="L76" s="159"/>
      <c r="M76" s="159"/>
      <c r="N76" s="159"/>
      <c r="O76" s="159"/>
      <c r="P76" s="159"/>
      <c r="Q76" s="159"/>
      <c r="R76" s="159"/>
      <c r="S76" s="159"/>
      <c r="T76" s="159"/>
      <c r="U76" s="159"/>
      <c r="V76" s="159"/>
      <c r="W76" s="159"/>
      <c r="X76" s="186" t="e">
        <f>E76/$E$76</f>
        <v>#DIV/0!</v>
      </c>
      <c r="Y76" s="159"/>
      <c r="Z76" s="159"/>
      <c r="AA76" s="159"/>
      <c r="AB76" s="159"/>
      <c r="AC76" s="159"/>
    </row>
    <row r="78" spans="2:29" s="94" customFormat="1" ht="19.2" x14ac:dyDescent="0.3">
      <c r="B78" s="206" t="s">
        <v>599</v>
      </c>
      <c r="C78" s="81"/>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row>
    <row r="79" spans="2:29" s="94" customFormat="1" ht="31.05" customHeight="1" x14ac:dyDescent="0.3">
      <c r="C79" s="333" t="s">
        <v>902</v>
      </c>
      <c r="D79" s="333"/>
      <c r="E79" s="333"/>
      <c r="F79" s="333"/>
      <c r="G79" s="333"/>
      <c r="H79" s="333"/>
      <c r="I79" s="333"/>
      <c r="J79" s="333"/>
      <c r="K79" s="333"/>
      <c r="L79" s="333"/>
      <c r="M79" s="333"/>
      <c r="N79" s="333"/>
      <c r="O79" s="333"/>
      <c r="P79" s="333"/>
      <c r="Q79" s="212"/>
      <c r="R79" s="212"/>
      <c r="S79" s="212"/>
      <c r="T79" s="212"/>
      <c r="U79" s="212"/>
      <c r="V79" s="212"/>
      <c r="W79" s="212"/>
      <c r="X79" s="212"/>
      <c r="Y79" s="212"/>
      <c r="Z79" s="212"/>
      <c r="AA79" s="212"/>
      <c r="AB79" s="212"/>
      <c r="AC79" s="212"/>
    </row>
    <row r="80" spans="2:29" s="94" customFormat="1" ht="35.549999999999997" customHeight="1" x14ac:dyDescent="0.3">
      <c r="C80" s="332" t="s">
        <v>888</v>
      </c>
      <c r="D80" s="332"/>
      <c r="E80" s="332"/>
      <c r="F80" s="332"/>
      <c r="G80" s="332"/>
      <c r="H80" s="332"/>
      <c r="I80" s="332"/>
      <c r="J80" s="332"/>
      <c r="K80" s="332"/>
      <c r="L80" s="332"/>
      <c r="M80" s="332"/>
      <c r="N80" s="332"/>
      <c r="O80" s="332"/>
      <c r="P80" s="332"/>
      <c r="Q80" s="205"/>
      <c r="R80" s="205"/>
      <c r="S80" s="205"/>
      <c r="T80" s="205"/>
      <c r="U80" s="205"/>
      <c r="V80" s="205"/>
      <c r="W80" s="205"/>
      <c r="X80" s="205"/>
      <c r="Y80" s="205"/>
      <c r="Z80" s="205"/>
      <c r="AA80" s="205"/>
      <c r="AB80" s="205"/>
      <c r="AC80" s="205"/>
    </row>
    <row r="81" spans="2:29" s="94" customFormat="1" ht="35.549999999999997" customHeight="1" x14ac:dyDescent="0.3">
      <c r="C81" s="341" t="s">
        <v>909</v>
      </c>
      <c r="D81" s="341"/>
      <c r="E81" s="341"/>
      <c r="F81" s="341"/>
      <c r="G81" s="341"/>
      <c r="H81" s="341"/>
      <c r="I81" s="341"/>
      <c r="J81" s="341"/>
      <c r="K81" s="341"/>
      <c r="L81" s="341"/>
      <c r="M81" s="341"/>
      <c r="N81" s="341"/>
      <c r="O81" s="341"/>
      <c r="P81" s="341"/>
      <c r="Q81" s="205"/>
      <c r="R81" s="205"/>
      <c r="S81" s="205"/>
      <c r="T81" s="205"/>
      <c r="U81" s="205"/>
      <c r="V81" s="205"/>
      <c r="W81" s="205"/>
      <c r="X81" s="205"/>
      <c r="Y81" s="205"/>
      <c r="Z81" s="205"/>
      <c r="AA81" s="205"/>
      <c r="AB81" s="205"/>
      <c r="AC81" s="205"/>
    </row>
    <row r="82" spans="2:29" s="94" customFormat="1" ht="34.049999999999997" customHeight="1" x14ac:dyDescent="0.3">
      <c r="C82" s="332" t="s">
        <v>889</v>
      </c>
      <c r="D82" s="332"/>
      <c r="E82" s="332"/>
      <c r="F82" s="332"/>
      <c r="G82" s="332"/>
      <c r="H82" s="332"/>
      <c r="I82" s="332"/>
      <c r="J82" s="332"/>
      <c r="K82" s="332"/>
      <c r="L82" s="332"/>
      <c r="M82" s="332"/>
      <c r="N82" s="332"/>
      <c r="O82" s="332"/>
      <c r="P82" s="332"/>
      <c r="Q82" s="205"/>
      <c r="R82" s="205"/>
      <c r="S82" s="205"/>
      <c r="T82" s="205"/>
      <c r="U82" s="205"/>
      <c r="V82" s="205"/>
      <c r="W82" s="205"/>
      <c r="X82" s="205"/>
      <c r="Y82" s="205"/>
      <c r="Z82" s="205"/>
      <c r="AA82" s="205"/>
      <c r="AB82" s="205"/>
      <c r="AC82" s="205"/>
    </row>
    <row r="83" spans="2:29" s="94" customFormat="1" ht="31.95" customHeight="1" x14ac:dyDescent="0.3">
      <c r="C83" s="341" t="s">
        <v>910</v>
      </c>
      <c r="D83" s="341"/>
      <c r="E83" s="341"/>
      <c r="F83" s="341"/>
      <c r="G83" s="341"/>
      <c r="H83" s="341"/>
      <c r="I83" s="341"/>
      <c r="J83" s="341"/>
      <c r="K83" s="341"/>
      <c r="L83" s="341"/>
      <c r="M83" s="341"/>
      <c r="N83" s="341"/>
      <c r="O83" s="341"/>
      <c r="P83" s="341"/>
      <c r="Q83" s="205"/>
      <c r="R83" s="205"/>
      <c r="S83" s="205"/>
      <c r="T83" s="205"/>
      <c r="U83" s="205"/>
      <c r="V83" s="205"/>
      <c r="W83" s="205"/>
      <c r="X83" s="205"/>
      <c r="Y83" s="205"/>
      <c r="Z83" s="205"/>
      <c r="AA83" s="205"/>
      <c r="AB83" s="205"/>
      <c r="AC83" s="205"/>
    </row>
    <row r="84" spans="2:29" s="94" customFormat="1" x14ac:dyDescent="0.3">
      <c r="C84" s="332" t="s">
        <v>906</v>
      </c>
      <c r="D84" s="332"/>
      <c r="E84" s="332"/>
      <c r="F84" s="332"/>
      <c r="G84" s="332"/>
      <c r="H84" s="332"/>
      <c r="I84" s="332"/>
      <c r="J84" s="332"/>
      <c r="K84" s="332"/>
      <c r="L84" s="332"/>
      <c r="M84" s="332"/>
      <c r="N84" s="332"/>
      <c r="O84" s="332"/>
      <c r="P84" s="332"/>
      <c r="Q84" s="332"/>
      <c r="R84" s="332"/>
      <c r="S84" s="332"/>
      <c r="T84" s="332"/>
      <c r="U84" s="332"/>
      <c r="V84" s="332"/>
      <c r="W84" s="332"/>
      <c r="X84" s="332"/>
      <c r="Y84" s="332"/>
      <c r="Z84" s="332"/>
      <c r="AA84" s="332"/>
      <c r="AB84" s="332"/>
      <c r="AC84" s="332"/>
    </row>
    <row r="85" spans="2:29" s="94" customFormat="1" x14ac:dyDescent="0.3">
      <c r="C85" s="333" t="s">
        <v>890</v>
      </c>
      <c r="D85" s="333"/>
      <c r="E85" s="333"/>
      <c r="F85" s="333"/>
      <c r="G85" s="333"/>
      <c r="H85" s="333"/>
      <c r="I85" s="333"/>
      <c r="J85" s="333"/>
      <c r="K85" s="333"/>
      <c r="L85" s="333"/>
      <c r="M85" s="333"/>
      <c r="N85" s="333"/>
      <c r="O85" s="333"/>
      <c r="P85" s="333"/>
      <c r="Q85" s="333"/>
      <c r="R85" s="333"/>
      <c r="S85" s="333"/>
      <c r="T85" s="333"/>
      <c r="U85" s="333"/>
      <c r="V85" s="333"/>
      <c r="W85" s="333"/>
      <c r="X85" s="333"/>
      <c r="Y85" s="333"/>
      <c r="Z85" s="333"/>
      <c r="AA85" s="333"/>
      <c r="AB85" s="333"/>
      <c r="AC85" s="333"/>
    </row>
    <row r="86" spans="2:29" s="94" customFormat="1" x14ac:dyDescent="0.3">
      <c r="C86" s="333" t="s">
        <v>891</v>
      </c>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row>
    <row r="87" spans="2:29" s="94" customFormat="1" x14ac:dyDescent="0.3">
      <c r="C87" s="332" t="s">
        <v>895</v>
      </c>
      <c r="D87" s="332"/>
      <c r="E87" s="332"/>
      <c r="F87" s="332"/>
      <c r="G87" s="332"/>
      <c r="H87" s="332"/>
      <c r="I87" s="332"/>
      <c r="J87" s="332"/>
      <c r="K87" s="332"/>
      <c r="L87" s="332"/>
      <c r="M87" s="332"/>
      <c r="N87" s="332"/>
      <c r="O87" s="332"/>
      <c r="P87" s="332"/>
      <c r="Q87" s="332"/>
      <c r="R87" s="332"/>
      <c r="S87" s="332"/>
      <c r="T87" s="332"/>
      <c r="U87" s="332"/>
      <c r="V87" s="332"/>
      <c r="W87" s="332"/>
      <c r="X87" s="332"/>
      <c r="Y87" s="332"/>
      <c r="Z87" s="332"/>
      <c r="AA87" s="332"/>
      <c r="AB87" s="332"/>
      <c r="AC87" s="332"/>
    </row>
    <row r="88" spans="2:29" ht="7.05" customHeight="1" x14ac:dyDescent="0.35">
      <c r="C88" s="333"/>
      <c r="D88" s="333"/>
      <c r="E88" s="333"/>
      <c r="F88" s="333"/>
      <c r="G88" s="333"/>
      <c r="H88" s="333"/>
      <c r="I88" s="333"/>
      <c r="J88" s="333"/>
      <c r="K88" s="333"/>
      <c r="L88" s="333"/>
      <c r="M88" s="333"/>
      <c r="N88" s="333"/>
      <c r="O88" s="333"/>
      <c r="P88" s="333"/>
    </row>
    <row r="89" spans="2:29" ht="30" customHeight="1" x14ac:dyDescent="0.35">
      <c r="C89" s="340" t="s">
        <v>896</v>
      </c>
      <c r="D89" s="340"/>
      <c r="E89" s="340"/>
      <c r="F89" s="340"/>
      <c r="G89" s="340"/>
      <c r="H89" s="340"/>
      <c r="I89" s="340"/>
      <c r="J89" s="340"/>
      <c r="K89" s="340"/>
      <c r="L89" s="340"/>
      <c r="M89" s="340"/>
      <c r="N89" s="340"/>
      <c r="O89" s="340"/>
      <c r="P89" s="340"/>
    </row>
    <row r="90" spans="2:29" x14ac:dyDescent="0.35">
      <c r="C90" s="168"/>
    </row>
    <row r="92" spans="2:29" ht="19.2" x14ac:dyDescent="0.35">
      <c r="B92" s="328" t="s">
        <v>917</v>
      </c>
      <c r="C92" s="328"/>
    </row>
    <row r="93" spans="2:29" ht="78" customHeight="1" x14ac:dyDescent="0.35">
      <c r="C93" s="329" t="s">
        <v>916</v>
      </c>
      <c r="D93" s="330"/>
      <c r="E93" s="330"/>
      <c r="F93" s="330"/>
      <c r="G93" s="330"/>
      <c r="H93" s="330"/>
      <c r="I93" s="330"/>
      <c r="J93" s="330"/>
      <c r="K93" s="330"/>
      <c r="L93" s="330"/>
      <c r="M93" s="330"/>
      <c r="N93" s="330"/>
      <c r="O93" s="330"/>
      <c r="P93" s="331"/>
    </row>
  </sheetData>
  <mergeCells count="35">
    <mergeCell ref="C93:P93"/>
    <mergeCell ref="B92:C92"/>
    <mergeCell ref="C87:AC87"/>
    <mergeCell ref="C84:AC84"/>
    <mergeCell ref="C85:AC85"/>
    <mergeCell ref="C86:AC86"/>
    <mergeCell ref="C21:C32"/>
    <mergeCell ref="C33:C40"/>
    <mergeCell ref="C88:P88"/>
    <mergeCell ref="C89:P89"/>
    <mergeCell ref="C81:P81"/>
    <mergeCell ref="C82:P82"/>
    <mergeCell ref="C83:P83"/>
    <mergeCell ref="C72:C75"/>
    <mergeCell ref="C41:C47"/>
    <mergeCell ref="C48:C52"/>
    <mergeCell ref="C53:C56"/>
    <mergeCell ref="C57:C65"/>
    <mergeCell ref="C66:C71"/>
    <mergeCell ref="C80:P80"/>
    <mergeCell ref="C79:P79"/>
    <mergeCell ref="C76:D76"/>
    <mergeCell ref="C12:C17"/>
    <mergeCell ref="C18:C20"/>
    <mergeCell ref="D8:D10"/>
    <mergeCell ref="B2:AC2"/>
    <mergeCell ref="B3:AC3"/>
    <mergeCell ref="C4:AC4"/>
    <mergeCell ref="B8:B10"/>
    <mergeCell ref="C8:C10"/>
    <mergeCell ref="G9:T9"/>
    <mergeCell ref="X9:X10"/>
    <mergeCell ref="Y9:AC9"/>
    <mergeCell ref="E8:AC8"/>
    <mergeCell ref="U9:W9"/>
  </mergeCells>
  <pageMargins left="0.7" right="0.7" top="0.75" bottom="0.75" header="0.3" footer="0.3"/>
  <pageSetup paperSize="9" orientation="portrait" r:id="rId1"/>
  <headerFooter>
    <oddFooter>&amp;C_x000D_&amp;1#&amp;"Aptos"&amp;10&amp;K000000 C0 - 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C6"/>
  <sheetViews>
    <sheetView workbookViewId="0">
      <selection activeCell="H11" sqref="H11"/>
    </sheetView>
  </sheetViews>
  <sheetFormatPr defaultRowHeight="14.4" x14ac:dyDescent="0.3"/>
  <cols>
    <col min="3" max="3" width="21.21875" customWidth="1"/>
  </cols>
  <sheetData>
    <row r="3" spans="2:3" x14ac:dyDescent="0.3">
      <c r="B3" s="117"/>
      <c r="C3" s="117" t="s">
        <v>267</v>
      </c>
    </row>
    <row r="4" spans="2:3" ht="28.8" x14ac:dyDescent="0.3">
      <c r="B4" s="117"/>
      <c r="C4" s="117" t="s">
        <v>271</v>
      </c>
    </row>
    <row r="5" spans="2:3" x14ac:dyDescent="0.3">
      <c r="B5" s="117"/>
      <c r="C5" s="117" t="s">
        <v>268</v>
      </c>
    </row>
    <row r="6" spans="2:3" x14ac:dyDescent="0.3">
      <c r="B6" s="117"/>
      <c r="C6" s="117" t="s">
        <v>269</v>
      </c>
    </row>
  </sheetData>
  <pageMargins left="0.7" right="0.7" top="0.75" bottom="0.75" header="0.3" footer="0.3"/>
  <headerFooter>
    <oddFooter>&amp;C_x000D_&amp;1#&amp;"Aptos"&amp;10&amp;K000000 C0 -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c3R2YWxvZHplPC9Vc2VyTmFtZT48RGF0ZVRpbWU+NC83LzIwMjUgMjowMzo1NSBQ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624A7514-5ED7-431F-AE00-D38E6913289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A3DE3B6C-26B5-49F5-A3E9-8F7F46B71B2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vt:lpstr>
      <vt:lpstr>1. Governance</vt:lpstr>
      <vt:lpstr>2. Strategy</vt:lpstr>
      <vt:lpstr>3. Risk Management</vt:lpstr>
      <vt:lpstr>4.a Metrics&amp;Targets-KPIs</vt:lpstr>
      <vt:lpstr>4.b Metrics&amp;Targets-Trans.Risk</vt:lpstr>
      <vt:lpstr>4.c Metrics&amp;Targets-Phys.Risk</vt:lpstr>
      <vt:lpstr>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Mari Begiashvili</cp:lastModifiedBy>
  <cp:lastPrinted>2025-04-11T12:50:26Z</cp:lastPrinted>
  <dcterms:created xsi:type="dcterms:W3CDTF">2025-04-07T09:34:39Z</dcterms:created>
  <dcterms:modified xsi:type="dcterms:W3CDTF">2026-03-12T14:56:09Z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bbc39d82-41f1-4a51-be42-68e5353aae70</vt:lpwstr>
  </property>
  <property fmtid="{D5CDD505-2E9C-101B-9397-08002B2CF9AE}" pid="3" name="bjDocumentSecurityLabel">
    <vt:lpwstr>This item has no classification</vt:lpwstr>
  </property>
  <property fmtid="{D5CDD505-2E9C-101B-9397-08002B2CF9AE}" pid="4" name="bjSaver">
    <vt:lpwstr>qVma/bk5jlDMzMqpSNmkWahOQwOdoOa2</vt:lpwstr>
  </property>
  <property fmtid="{D5CDD505-2E9C-101B-9397-08002B2CF9AE}" pid="5" name="bjClsUserRVM">
    <vt:lpwstr>[]</vt:lpwstr>
  </property>
  <property fmtid="{D5CDD505-2E9C-101B-9397-08002B2CF9AE}" pid="6" name="bjLabelHistoryID">
    <vt:lpwstr>{624A7514-5ED7-431F-AE00-D38E69132898}</vt:lpwstr>
  </property>
  <property fmtid="{D5CDD505-2E9C-101B-9397-08002B2CF9AE}" pid="7" name="MSIP_Label_a158bd16-c6f2-47cb-9128-4363e79f40ce_Enabled">
    <vt:lpwstr>true</vt:lpwstr>
  </property>
  <property fmtid="{D5CDD505-2E9C-101B-9397-08002B2CF9AE}" pid="8" name="MSIP_Label_a158bd16-c6f2-47cb-9128-4363e79f40ce_SetDate">
    <vt:lpwstr>2026-03-12T14:56:07Z</vt:lpwstr>
  </property>
  <property fmtid="{D5CDD505-2E9C-101B-9397-08002B2CF9AE}" pid="9" name="MSIP_Label_a158bd16-c6f2-47cb-9128-4363e79f40ce_Method">
    <vt:lpwstr>Privileged</vt:lpwstr>
  </property>
  <property fmtid="{D5CDD505-2E9C-101B-9397-08002B2CF9AE}" pid="10" name="MSIP_Label_a158bd16-c6f2-47cb-9128-4363e79f40ce_Name">
    <vt:lpwstr>Public C0</vt:lpwstr>
  </property>
  <property fmtid="{D5CDD505-2E9C-101B-9397-08002B2CF9AE}" pid="11" name="MSIP_Label_a158bd16-c6f2-47cb-9128-4363e79f40ce_SiteId">
    <vt:lpwstr>91e167b0-e7f3-47d0-b08e-ac1e6b839fc3</vt:lpwstr>
  </property>
  <property fmtid="{D5CDD505-2E9C-101B-9397-08002B2CF9AE}" pid="12" name="MSIP_Label_a158bd16-c6f2-47cb-9128-4363e79f40ce_ActionId">
    <vt:lpwstr>a3eb6fc8-9e46-43ae-bfe1-1f196f1f38ca</vt:lpwstr>
  </property>
  <property fmtid="{D5CDD505-2E9C-101B-9397-08002B2CF9AE}" pid="13" name="MSIP_Label_a158bd16-c6f2-47cb-9128-4363e79f40ce_ContentBits">
    <vt:lpwstr>2</vt:lpwstr>
  </property>
  <property fmtid="{D5CDD505-2E9C-101B-9397-08002B2CF9AE}" pid="14" name="MSIP_Label_a158bd16-c6f2-47cb-9128-4363e79f40ce_Tag">
    <vt:lpwstr>10, 0, 1, 1</vt:lpwstr>
  </property>
</Properties>
</file>